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DieseArbeitsmappe"/>
  <mc:AlternateContent xmlns:mc="http://schemas.openxmlformats.org/markup-compatibility/2006">
    <mc:Choice Requires="x15">
      <x15ac:absPath xmlns:x15ac="http://schemas.microsoft.com/office/spreadsheetml/2010/11/ac" url="K:\07_fachgesellschaften\_dgooc\16_module\schulter\"/>
    </mc:Choice>
  </mc:AlternateContent>
  <xr:revisionPtr revIDLastSave="0" documentId="13_ncr:1_{ACD6F980-1468-4F4F-92E7-EBAF5C5BE66D}" xr6:coauthVersionLast="47" xr6:coauthVersionMax="47" xr10:uidLastSave="{00000000-0000-0000-0000-000000000000}"/>
  <workbookProtection workbookAlgorithmName="SHA-512" workbookHashValue="ubC7cwBvKp2MAj8raGfWiN4ZMbWOMVn1mImkk9kAeAi71U9k5jt4hjC0Dxj7Rf3UZ4TZwDeP5TPWWzr/NEX/fQ==" workbookSaltValue="SeCbkpldSdaVTcqD8jZ0SQ==" workbookSpinCount="100000" lockStructure="1"/>
  <bookViews>
    <workbookView xWindow="-120" yWindow="-120" windowWidth="29040" windowHeight="15840" xr2:uid="{00000000-000D-0000-FFFF-FFFF00000000}"/>
  </bookViews>
  <sheets>
    <sheet name="Vorwort &amp; Inhaltsverzeichnis" sheetId="4" r:id="rId1"/>
    <sheet name="Allgemeine Angaben" sheetId="5" r:id="rId2"/>
    <sheet name="2.2.3 Fallzahlen" sheetId="7" r:id="rId3"/>
    <sheet name="Zusammenfassung" sheetId="16" r:id="rId4"/>
    <sheet name="QI Schulter" sheetId="11" r:id="rId5"/>
    <sheet name="Hilfstabelle" sheetId="8" state="hidden" r:id="rId6"/>
    <sheet name="Daten_Basis,QI" sheetId="20" state="hidden" r:id="rId7"/>
    <sheet name="Daten_HO-Fallzahlen" sheetId="21" state="hidden" r:id="rId8"/>
  </sheets>
  <externalReferences>
    <externalReference r:id="rId9"/>
    <externalReference r:id="rId10"/>
  </externalReferences>
  <definedNames>
    <definedName name="_Toc427073303" localSheetId="2">'2.2.3 Fallzahlen'!#REF!</definedName>
    <definedName name="auswahl">Hilfstabelle!$B$10:$B$11</definedName>
    <definedName name="AuswahllisteOperateure">Hilfstabelle!$B$4:INDEX(Hilfstabelle!$B$4:$B$6,IF('Allgemeine Angaben'!$J$8=Hilfstabelle!$D$4,2,3))</definedName>
    <definedName name="AuswahllisteSonderregelung">INDEX(Hilfstabelle!$J$2:$J$3,IF('Allgemeine Angaben'!$J$8=Hilfstabelle!$D$4,1,2)):'Hilfstabelle'!$J$5</definedName>
    <definedName name="Leerzelle">Hilfstabelle!$B$26</definedName>
    <definedName name="ListeOperateure">Hilfstabelle!$M$8:INDEX(Hilfstabelle!$M$8:$M$33,COUNTA('Allgemeine Angaben'!$E$19:$E$28))</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operateur_auswahl">Hilfstabelle!$B$5:$B$8</definedName>
    <definedName name="sho_auswahl">Hilfstabelle!$B$5:$B$7</definedName>
    <definedName name="Text10" localSheetId="1">'Allgemeine Angaben'!$K$10</definedName>
  </definedNames>
  <calcPr calcId="181029"/>
  <fileRecoveryPr autoRecover="0"/>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L2" i="20" l="1"/>
  <c r="GO2" i="20" l="1"/>
  <c r="GN2" i="20"/>
  <c r="GJ2" i="20"/>
  <c r="EY2" i="20"/>
  <c r="EX2" i="20"/>
  <c r="GP2" i="20"/>
  <c r="ET2" i="20"/>
  <c r="G11" i="21" l="1"/>
  <c r="F11" i="21"/>
  <c r="E11" i="21"/>
  <c r="D11" i="21"/>
  <c r="C11" i="21"/>
  <c r="B11" i="21"/>
  <c r="A11" i="21"/>
  <c r="G10" i="21"/>
  <c r="F10" i="21"/>
  <c r="E10" i="21"/>
  <c r="D10" i="21"/>
  <c r="C10" i="21"/>
  <c r="B10" i="21"/>
  <c r="A10" i="21"/>
  <c r="G9" i="21"/>
  <c r="F9" i="21"/>
  <c r="E9" i="21"/>
  <c r="D9" i="21"/>
  <c r="C9" i="21"/>
  <c r="B9" i="21"/>
  <c r="A9" i="21"/>
  <c r="G8" i="21"/>
  <c r="F8" i="21"/>
  <c r="E8" i="21"/>
  <c r="D8" i="21"/>
  <c r="C8" i="21"/>
  <c r="B8" i="21"/>
  <c r="A8" i="21"/>
  <c r="G7" i="21"/>
  <c r="F7" i="21"/>
  <c r="E7" i="21"/>
  <c r="D7" i="21"/>
  <c r="C7" i="21"/>
  <c r="B7" i="21"/>
  <c r="A7" i="21"/>
  <c r="G6" i="21"/>
  <c r="F6" i="21"/>
  <c r="E6" i="21"/>
  <c r="D6" i="21"/>
  <c r="C6" i="21"/>
  <c r="B6" i="21"/>
  <c r="A6" i="21"/>
  <c r="F5" i="21"/>
  <c r="E5" i="21"/>
  <c r="D5" i="21"/>
  <c r="C5" i="21"/>
  <c r="B5" i="21"/>
  <c r="A5" i="21"/>
  <c r="G4" i="21"/>
  <c r="F4" i="21"/>
  <c r="E4" i="21"/>
  <c r="D4" i="21"/>
  <c r="C4" i="21"/>
  <c r="B4" i="21"/>
  <c r="A4" i="21"/>
  <c r="G3" i="21"/>
  <c r="F3" i="21"/>
  <c r="E3" i="21"/>
  <c r="D3" i="21"/>
  <c r="C3" i="21"/>
  <c r="B3" i="21"/>
  <c r="A3" i="21"/>
  <c r="G2" i="21"/>
  <c r="F2" i="21"/>
  <c r="E2" i="21"/>
  <c r="D2" i="21"/>
  <c r="C2" i="21"/>
  <c r="B2" i="21"/>
  <c r="A2" i="21"/>
  <c r="J1" i="21"/>
  <c r="I1" i="21"/>
  <c r="H1" i="21"/>
  <c r="GI2" i="20"/>
  <c r="GH2" i="20"/>
  <c r="GD2" i="20"/>
  <c r="GC2" i="20"/>
  <c r="GB2" i="20"/>
  <c r="FX2" i="20"/>
  <c r="FW2" i="20"/>
  <c r="FV2" i="20"/>
  <c r="FR2" i="20"/>
  <c r="FQ2" i="20"/>
  <c r="FP2" i="20"/>
  <c r="FL2" i="20"/>
  <c r="FK2" i="20"/>
  <c r="FJ2" i="20"/>
  <c r="FF2" i="20"/>
  <c r="FE2" i="20"/>
  <c r="FD2" i="20"/>
  <c r="EZ2" i="20"/>
  <c r="ES2" i="20"/>
  <c r="ER2" i="20"/>
  <c r="EN2" i="20"/>
  <c r="EM2" i="20"/>
  <c r="EL2" i="20"/>
  <c r="EH2" i="20"/>
  <c r="EG2" i="20"/>
  <c r="EF2" i="20"/>
  <c r="EB2" i="20"/>
  <c r="EA2" i="20"/>
  <c r="DZ2" i="20"/>
  <c r="DV2" i="20"/>
  <c r="DU2" i="20"/>
  <c r="DT2" i="20"/>
  <c r="DP2" i="20"/>
  <c r="DO2" i="20"/>
  <c r="DN2" i="20"/>
  <c r="DJ2" i="20"/>
  <c r="DI2" i="20"/>
  <c r="DH2" i="20"/>
  <c r="DD2" i="20"/>
  <c r="DC2" i="20"/>
  <c r="DB2" i="20"/>
  <c r="CX2" i="20"/>
  <c r="CW2" i="20"/>
  <c r="CV2" i="20"/>
  <c r="CR2" i="20"/>
  <c r="CQ2" i="20"/>
  <c r="CP2" i="20"/>
  <c r="CL2" i="20"/>
  <c r="CK2" i="20"/>
  <c r="CJ2" i="20"/>
  <c r="CF2" i="20"/>
  <c r="CE2" i="20"/>
  <c r="CD2" i="20"/>
  <c r="BZ2" i="20"/>
  <c r="BY2" i="20"/>
  <c r="BX2" i="20"/>
  <c r="BT2" i="20"/>
  <c r="BS2" i="20"/>
  <c r="BR2" i="20"/>
  <c r="BN2" i="20"/>
  <c r="BM2" i="20"/>
  <c r="BL2" i="20"/>
  <c r="BH2" i="20"/>
  <c r="BG2" i="20"/>
  <c r="BF2" i="20"/>
  <c r="BB2" i="20"/>
  <c r="BA2" i="20"/>
  <c r="AZ2" i="20"/>
  <c r="AV2" i="20"/>
  <c r="AU2" i="20"/>
  <c r="AT2" i="20"/>
  <c r="AP2" i="20"/>
  <c r="AO2" i="20"/>
  <c r="AN2" i="20"/>
  <c r="AJ2" i="20"/>
  <c r="AI2" i="20"/>
  <c r="AH2" i="20"/>
  <c r="W2" i="20"/>
  <c r="V2" i="20"/>
  <c r="K2" i="20"/>
  <c r="J2" i="20"/>
  <c r="I2" i="20"/>
  <c r="H2" i="20"/>
  <c r="G2" i="20"/>
  <c r="F2" i="20"/>
  <c r="E2" i="20"/>
  <c r="D2" i="20"/>
  <c r="C2" i="20"/>
  <c r="B2" i="20"/>
  <c r="A2" i="20"/>
  <c r="M1" i="20"/>
  <c r="C1" i="20"/>
  <c r="L17" i="8"/>
  <c r="K17" i="8"/>
  <c r="J17" i="8"/>
  <c r="L16" i="8"/>
  <c r="K16" i="8"/>
  <c r="J16" i="8"/>
  <c r="L15" i="8"/>
  <c r="K15" i="8"/>
  <c r="J15" i="8"/>
  <c r="L14" i="8"/>
  <c r="K14" i="8"/>
  <c r="J14" i="8"/>
  <c r="L13" i="8"/>
  <c r="K13" i="8"/>
  <c r="J13" i="8"/>
  <c r="L12" i="8"/>
  <c r="K12" i="8"/>
  <c r="J12" i="8"/>
  <c r="M11" i="8"/>
  <c r="L11" i="8"/>
  <c r="K11" i="8"/>
  <c r="J11" i="8"/>
  <c r="L10" i="8"/>
  <c r="K10" i="8"/>
  <c r="J10" i="8"/>
  <c r="L9" i="8"/>
  <c r="K9" i="8"/>
  <c r="J9" i="8"/>
  <c r="L8" i="8"/>
  <c r="K8" i="8"/>
  <c r="J8" i="8"/>
  <c r="B6" i="8"/>
  <c r="B5" i="8"/>
  <c r="P3" i="8"/>
  <c r="I31" i="16"/>
  <c r="H31" i="16"/>
  <c r="J11" i="21" s="1"/>
  <c r="G31" i="16"/>
  <c r="I11" i="21" s="1"/>
  <c r="D31" i="16"/>
  <c r="C31" i="16"/>
  <c r="I30" i="16"/>
  <c r="H30" i="16"/>
  <c r="J10" i="21" s="1"/>
  <c r="G30" i="16"/>
  <c r="I10" i="21" s="1"/>
  <c r="D30" i="16"/>
  <c r="C30" i="16"/>
  <c r="I29" i="16"/>
  <c r="H29" i="16"/>
  <c r="J9" i="21" s="1"/>
  <c r="G29" i="16"/>
  <c r="I9" i="21" s="1"/>
  <c r="D29" i="16"/>
  <c r="C29" i="16"/>
  <c r="I28" i="16"/>
  <c r="H28" i="16"/>
  <c r="J8" i="21" s="1"/>
  <c r="G28" i="16"/>
  <c r="I8" i="21" s="1"/>
  <c r="D28" i="16"/>
  <c r="C28" i="16"/>
  <c r="I27" i="16"/>
  <c r="H27" i="16"/>
  <c r="J7" i="21" s="1"/>
  <c r="G27" i="16"/>
  <c r="I7" i="21" s="1"/>
  <c r="D27" i="16"/>
  <c r="C27" i="16"/>
  <c r="I26" i="16"/>
  <c r="H26" i="16"/>
  <c r="J6" i="21" s="1"/>
  <c r="G26" i="16"/>
  <c r="I6" i="21" s="1"/>
  <c r="D26" i="16"/>
  <c r="C26" i="16"/>
  <c r="I25" i="16"/>
  <c r="H25" i="16"/>
  <c r="J5" i="21" s="1"/>
  <c r="G25" i="16"/>
  <c r="I5" i="21" s="1"/>
  <c r="D25" i="16"/>
  <c r="C25" i="16"/>
  <c r="I24" i="16"/>
  <c r="H24" i="16"/>
  <c r="J4" i="21" s="1"/>
  <c r="G24" i="16"/>
  <c r="I4" i="21" s="1"/>
  <c r="D24" i="16"/>
  <c r="C24" i="16"/>
  <c r="I23" i="16"/>
  <c r="H23" i="16"/>
  <c r="J3" i="21" s="1"/>
  <c r="G23" i="16"/>
  <c r="I3" i="21" s="1"/>
  <c r="D23" i="16"/>
  <c r="C23" i="16"/>
  <c r="I22" i="16"/>
  <c r="H22" i="16"/>
  <c r="J2" i="21" s="1"/>
  <c r="G22" i="16"/>
  <c r="I2" i="21" s="1"/>
  <c r="D22" i="16"/>
  <c r="C22" i="16"/>
  <c r="I9" i="16"/>
  <c r="G9" i="16"/>
  <c r="O21" i="7"/>
  <c r="F13" i="11" s="1"/>
  <c r="O20" i="7"/>
  <c r="F12" i="11" s="1"/>
  <c r="O15" i="7"/>
  <c r="O14" i="7"/>
  <c r="F10" i="11" s="1"/>
  <c r="O9" i="7"/>
  <c r="F9" i="11" s="1"/>
  <c r="O8" i="7"/>
  <c r="F8" i="11" s="1"/>
  <c r="D5" i="7"/>
  <c r="N4" i="7"/>
  <c r="M4" i="7"/>
  <c r="L4" i="7"/>
  <c r="K4" i="7"/>
  <c r="J4" i="7"/>
  <c r="I4" i="7"/>
  <c r="H4" i="7"/>
  <c r="G4" i="7"/>
  <c r="F4" i="7"/>
  <c r="E4" i="7"/>
  <c r="N3" i="7"/>
  <c r="M3" i="7"/>
  <c r="L3" i="7"/>
  <c r="K3" i="7"/>
  <c r="J3" i="7"/>
  <c r="I3" i="7"/>
  <c r="H3" i="7"/>
  <c r="G3" i="7"/>
  <c r="F3" i="7"/>
  <c r="E3" i="7"/>
  <c r="G31" i="11" l="1"/>
  <c r="M8" i="8"/>
  <c r="M17" i="8"/>
  <c r="M10" i="8"/>
  <c r="M9" i="8"/>
  <c r="S2" i="20"/>
  <c r="F11" i="11"/>
  <c r="M12" i="8"/>
  <c r="M13" i="8"/>
  <c r="M14" i="8"/>
  <c r="M15" i="8"/>
  <c r="M16" i="8"/>
  <c r="Y2" i="20"/>
  <c r="AB2" i="20"/>
  <c r="F23" i="7"/>
  <c r="AC2" i="20"/>
  <c r="E5" i="7"/>
  <c r="F22" i="16" s="1"/>
  <c r="H2" i="21" s="1"/>
  <c r="I5" i="7"/>
  <c r="F26" i="16" s="1"/>
  <c r="H6" i="21" s="1"/>
  <c r="M5" i="7"/>
  <c r="F30" i="16" s="1"/>
  <c r="H10" i="21" s="1"/>
  <c r="R2" i="20"/>
  <c r="F17" i="7"/>
  <c r="G38" i="11"/>
  <c r="F11" i="7"/>
  <c r="I5" i="16"/>
  <c r="I8" i="16"/>
  <c r="O2" i="20"/>
  <c r="T2" i="20"/>
  <c r="I13" i="16"/>
  <c r="AA2" i="20"/>
  <c r="Q2" i="20"/>
  <c r="U2" i="20"/>
  <c r="F5" i="7"/>
  <c r="F23" i="16" s="1"/>
  <c r="J5" i="7"/>
  <c r="F27" i="16" s="1"/>
  <c r="H7" i="21" s="1"/>
  <c r="I32" i="16"/>
  <c r="N5" i="7"/>
  <c r="F31" i="16" s="1"/>
  <c r="H11" i="21" s="1"/>
  <c r="G5" i="7"/>
  <c r="F24" i="16" s="1"/>
  <c r="H4" i="21" s="1"/>
  <c r="K5" i="7"/>
  <c r="F28" i="16" s="1"/>
  <c r="H8" i="21" s="1"/>
  <c r="H32" i="16"/>
  <c r="H5" i="7"/>
  <c r="F25" i="16" s="1"/>
  <c r="L5" i="7"/>
  <c r="F29" i="16" s="1"/>
  <c r="H9" i="21" s="1"/>
  <c r="G32" i="16"/>
  <c r="G36" i="11" l="1"/>
  <c r="CY2" i="20" s="1"/>
  <c r="G33" i="11"/>
  <c r="H33" i="11" s="1"/>
  <c r="G32" i="11"/>
  <c r="G47" i="11"/>
  <c r="FM2" i="20" s="1"/>
  <c r="G44" i="11"/>
  <c r="G35" i="11"/>
  <c r="CS2" i="20" s="1"/>
  <c r="G34" i="11"/>
  <c r="CM2" i="20" s="1"/>
  <c r="G40" i="11"/>
  <c r="DW2" i="20" s="1"/>
  <c r="G41" i="11"/>
  <c r="EC2" i="20" s="1"/>
  <c r="Z2" i="20"/>
  <c r="G43" i="11"/>
  <c r="G42" i="11"/>
  <c r="EI2" i="20" s="1"/>
  <c r="G45" i="11"/>
  <c r="H45" i="11" s="1"/>
  <c r="G39" i="11"/>
  <c r="H39" i="11" s="1"/>
  <c r="I39" i="11" s="1"/>
  <c r="DS2" i="20" s="1"/>
  <c r="G51" i="11"/>
  <c r="G46" i="11"/>
  <c r="FG2" i="20" s="1"/>
  <c r="G50" i="11"/>
  <c r="H50" i="11" s="1"/>
  <c r="DK2" i="20"/>
  <c r="X2" i="20"/>
  <c r="G48" i="11"/>
  <c r="H48" i="11" s="1"/>
  <c r="G49" i="11"/>
  <c r="FY2" i="20" s="1"/>
  <c r="F14" i="11"/>
  <c r="G22" i="11" s="1"/>
  <c r="G37" i="11"/>
  <c r="O5" i="7"/>
  <c r="F17" i="11" s="1"/>
  <c r="H5" i="21"/>
  <c r="G5" i="21"/>
  <c r="F32" i="16"/>
  <c r="H3" i="21"/>
  <c r="AD2" i="20" l="1"/>
  <c r="D5" i="16"/>
  <c r="M2" i="20" s="1"/>
  <c r="H44" i="11"/>
  <c r="I44" i="11" s="1"/>
  <c r="EW2" i="20" s="1"/>
  <c r="EU2" i="20"/>
  <c r="H51" i="11"/>
  <c r="I51" i="11" s="1"/>
  <c r="GM2" i="20" s="1"/>
  <c r="GK2" i="20"/>
  <c r="H41" i="11"/>
  <c r="ED2" i="20" s="1"/>
  <c r="H32" i="11"/>
  <c r="CA2" i="20"/>
  <c r="H49" i="11"/>
  <c r="I49" i="11" s="1"/>
  <c r="GA2" i="20" s="1"/>
  <c r="H31" i="11"/>
  <c r="BU2" i="20"/>
  <c r="H40" i="11"/>
  <c r="DX2" i="20" s="1"/>
  <c r="DQ2" i="20"/>
  <c r="DR2" i="20"/>
  <c r="H34" i="11"/>
  <c r="I34" i="11" s="1"/>
  <c r="CO2" i="20" s="1"/>
  <c r="H46" i="11"/>
  <c r="FH2" i="20" s="1"/>
  <c r="H38" i="11"/>
  <c r="DL2" i="20" s="1"/>
  <c r="CG2" i="20"/>
  <c r="GE2" i="20"/>
  <c r="FA2" i="20"/>
  <c r="H35" i="11"/>
  <c r="CT2" i="20" s="1"/>
  <c r="G20" i="11"/>
  <c r="H20" i="11" s="1"/>
  <c r="G21" i="11"/>
  <c r="AQ2" i="20" s="1"/>
  <c r="H36" i="11"/>
  <c r="CZ2" i="20" s="1"/>
  <c r="H47" i="11"/>
  <c r="I47" i="11" s="1"/>
  <c r="FO2" i="20" s="1"/>
  <c r="G23" i="11"/>
  <c r="BC2" i="20" s="1"/>
  <c r="N2" i="20"/>
  <c r="G17" i="11"/>
  <c r="FS2" i="20"/>
  <c r="G24" i="11"/>
  <c r="BI2" i="20" s="1"/>
  <c r="G25" i="11"/>
  <c r="BO2" i="20" s="1"/>
  <c r="H42" i="11"/>
  <c r="I42" i="11" s="1"/>
  <c r="EK2" i="20" s="1"/>
  <c r="DE2" i="20"/>
  <c r="H37" i="11"/>
  <c r="EO2" i="20"/>
  <c r="H43" i="11"/>
  <c r="FZ2" i="20"/>
  <c r="I48" i="11"/>
  <c r="FU2" i="20" s="1"/>
  <c r="FT2" i="20"/>
  <c r="CH2" i="20"/>
  <c r="I33" i="11"/>
  <c r="CI2" i="20" s="1"/>
  <c r="I45" i="11"/>
  <c r="FC2" i="20" s="1"/>
  <c r="FB2" i="20"/>
  <c r="GF2" i="20"/>
  <c r="I50" i="11"/>
  <c r="GG2" i="20" s="1"/>
  <c r="AW2" i="20"/>
  <c r="H22" i="11"/>
  <c r="AE2" i="20" l="1"/>
  <c r="P2" i="20"/>
  <c r="I41" i="11"/>
  <c r="EE2" i="20" s="1"/>
  <c r="EV2" i="20"/>
  <c r="CN2" i="20"/>
  <c r="GL2" i="20"/>
  <c r="H21" i="11"/>
  <c r="AR2" i="20" s="1"/>
  <c r="I31" i="11"/>
  <c r="BW2" i="20" s="1"/>
  <c r="BV2" i="20"/>
  <c r="I32" i="11"/>
  <c r="CC2" i="20" s="1"/>
  <c r="CB2" i="20"/>
  <c r="I40" i="11"/>
  <c r="DY2" i="20" s="1"/>
  <c r="I38" i="11"/>
  <c r="DM2" i="20" s="1"/>
  <c r="I46" i="11"/>
  <c r="FI2" i="20" s="1"/>
  <c r="H23" i="11"/>
  <c r="BD2" i="20" s="1"/>
  <c r="FN2" i="20"/>
  <c r="I35" i="11"/>
  <c r="CU2" i="20" s="1"/>
  <c r="AK2" i="20"/>
  <c r="I36" i="11"/>
  <c r="DA2" i="20" s="1"/>
  <c r="H17" i="11"/>
  <c r="I17" i="11" s="1"/>
  <c r="EJ2" i="20"/>
  <c r="H25" i="11"/>
  <c r="I25" i="11" s="1"/>
  <c r="BQ2" i="20" s="1"/>
  <c r="H24" i="11"/>
  <c r="BJ2" i="20" s="1"/>
  <c r="I43" i="11"/>
  <c r="EQ2" i="20" s="1"/>
  <c r="EP2" i="20"/>
  <c r="I37" i="11"/>
  <c r="DG2" i="20" s="1"/>
  <c r="DF2" i="20"/>
  <c r="I22" i="11"/>
  <c r="AY2" i="20" s="1"/>
  <c r="AX2" i="20"/>
  <c r="AL2" i="20"/>
  <c r="I20" i="11"/>
  <c r="AM2" i="20" s="1"/>
  <c r="I21" i="11" l="1"/>
  <c r="AS2" i="20" s="1"/>
  <c r="I23" i="11"/>
  <c r="BE2" i="20" s="1"/>
  <c r="AF2" i="20"/>
  <c r="BP2" i="20"/>
  <c r="I24" i="11"/>
  <c r="BK2" i="20" s="1"/>
  <c r="AG2" i="20"/>
  <c r="J12" i="11" l="1"/>
  <c r="J13" i="11" s="1"/>
  <c r="K1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K4" authorId="0" shapeId="0" xr:uid="{00000000-0006-0000-0100-000001000000}">
      <text>
        <r>
          <rPr>
            <sz val="9"/>
            <color indexed="81"/>
            <rFont val="Segoe UI"/>
            <family val="2"/>
          </rPr>
          <t>Eingabe der dreistelligen Registriernummer. Diese finden Sie z. B. auf dem EPZ-Zertifikat oder in der Betreffszeile der E-Mails von ClarCert. Eingabe 
z. B. 123, wenn die Reg.-Nr. EPZ-123 ist.
Nicht deutsche EPZ:
A = Österreich
CH = Schweiz
Beispiel: A-001</t>
        </r>
      </text>
    </comment>
    <comment ref="G10" authorId="0" shapeId="0" xr:uid="{9B80A38D-EAD7-49CF-B77D-0A33E01F3D02}">
      <text>
        <r>
          <rPr>
            <sz val="9"/>
            <color indexed="81"/>
            <rFont val="Segoe UI"/>
            <family val="2"/>
          </rPr>
          <t>z. B. Auditjahr 2018 -Datenjahr 2017 und 2016</t>
        </r>
      </text>
    </comment>
    <comment ref="B19" authorId="0" shapeId="0" xr:uid="{1AB231A2-5963-4E72-BEC1-A8917DD85375}">
      <text>
        <r>
          <rPr>
            <sz val="9"/>
            <color indexed="81"/>
            <rFont val="Segoe UI"/>
            <family val="2"/>
          </rPr>
          <t>Auflistung aller Operateure, die Schulterendoprothesen operieren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ClarCert - Julia Granitzer</author>
  </authors>
  <commentList>
    <comment ref="B8" authorId="0" shapeId="0" xr:uid="{E6EA651A-8E2C-4B6B-AA47-99804AAD6916}">
      <text>
        <r>
          <rPr>
            <sz val="9"/>
            <color indexed="81"/>
            <rFont val="Arial"/>
            <family val="2"/>
          </rPr>
          <t>Hemiprothesen werden zu den anatomischen Endoprotheseneingriffen gezählt</t>
        </r>
      </text>
    </comment>
    <comment ref="B14" authorId="0" shapeId="0" xr:uid="{CA84479E-602A-4E36-A97C-57500D145E5D}">
      <text>
        <r>
          <rPr>
            <sz val="9"/>
            <color indexed="81"/>
            <rFont val="Arial"/>
            <family val="2"/>
          </rPr>
          <t>Hemiprothesen werden zu den anatomischen Endoprotheseneingriffen gezählt</t>
        </r>
      </text>
    </comment>
    <comment ref="B20" authorId="0" shapeId="0" xr:uid="{6BE02187-28B6-4DC7-8B33-A8CB97A5D4EB}">
      <text>
        <r>
          <rPr>
            <sz val="9"/>
            <color indexed="81"/>
            <rFont val="Arial"/>
            <family val="2"/>
          </rPr>
          <t>Hemiprothesen werden zu den anatomischen Endoprotheseneingriffen gezählt</t>
        </r>
      </text>
    </comment>
  </commentList>
</comments>
</file>

<file path=xl/sharedStrings.xml><?xml version="1.0" encoding="utf-8"?>
<sst xmlns="http://schemas.openxmlformats.org/spreadsheetml/2006/main" count="482" uniqueCount="398">
  <si>
    <t>Messzeitpunkt</t>
  </si>
  <si>
    <t>Nenner</t>
  </si>
  <si>
    <t>Bewertung</t>
  </si>
  <si>
    <t>Quote Zentrum
in %</t>
  </si>
  <si>
    <t>Kommentar
Zentrum</t>
  </si>
  <si>
    <t xml:space="preserve"># </t>
  </si>
  <si>
    <t>fakultative Erhebung bis zur Vereinbarung weiterführender verbindlicher Rahmenbedingungen</t>
  </si>
  <si>
    <t xml:space="preserve">** </t>
  </si>
  <si>
    <t>mit und ohne operative Versorgung</t>
  </si>
  <si>
    <t>Angaben zum EndoProthetikZentrum</t>
  </si>
  <si>
    <t>Name, Vorname</t>
  </si>
  <si>
    <t>Erstellungsdatum des Datenblatts</t>
  </si>
  <si>
    <t>Phase des Audits</t>
  </si>
  <si>
    <t>Zentrumsart</t>
  </si>
  <si>
    <t>EPZ</t>
  </si>
  <si>
    <t>EPZmax</t>
  </si>
  <si>
    <t>Jahr des Audits</t>
  </si>
  <si>
    <t>ja</t>
  </si>
  <si>
    <t>nein</t>
  </si>
  <si>
    <t>Phase 2_1. Wiederholaudit</t>
  </si>
  <si>
    <t>Phase 2_1. Überwachungsaudit</t>
  </si>
  <si>
    <t>Phase 2_2. Überwachungsaudit</t>
  </si>
  <si>
    <t>Phase 3_2. Wiederholaudit</t>
  </si>
  <si>
    <t>x</t>
  </si>
  <si>
    <t>Phase 1_1. Überwachungsaudit</t>
  </si>
  <si>
    <t>Phase 1_2. Überwachungsaudit</t>
  </si>
  <si>
    <t>Legende</t>
  </si>
  <si>
    <t>Vorwort</t>
  </si>
  <si>
    <t>Eingabe nicht erforderlich bzw. erfolgt automatisch (Bezug auf andere Zellen)</t>
  </si>
  <si>
    <t>Weitere Beschreibungen</t>
  </si>
  <si>
    <t>Auditbericht
Fachexperten</t>
  </si>
  <si>
    <t>EPZ-</t>
  </si>
  <si>
    <t>Inhalt</t>
  </si>
  <si>
    <t>Allgemeine Angaben</t>
  </si>
  <si>
    <t>Bemerkung</t>
  </si>
  <si>
    <t>zurück zum Inhaltsverzeichnis</t>
  </si>
  <si>
    <t>Auswahl</t>
  </si>
  <si>
    <t>Leerzelle</t>
  </si>
  <si>
    <t>"keine Anmerkung" - keine Reaktion Ihrerseits notwendig</t>
  </si>
  <si>
    <t>Eingabe ausstehend / erfolgt</t>
  </si>
  <si>
    <t>Summe</t>
  </si>
  <si>
    <t>Zentrumsname</t>
  </si>
  <si>
    <t>Erstelldatum Datenblatt</t>
  </si>
  <si>
    <t>Phase Audit</t>
  </si>
  <si>
    <t>Jahr Audit</t>
  </si>
  <si>
    <t>Anzahl SHO</t>
  </si>
  <si>
    <t>Anzahl HO</t>
  </si>
  <si>
    <t>Gesamtfallzahl</t>
  </si>
  <si>
    <t>Reg.Nr.Operateur</t>
  </si>
  <si>
    <t>Funktion</t>
  </si>
  <si>
    <t>Name</t>
  </si>
  <si>
    <t>Auflistung HO/SHO</t>
  </si>
  <si>
    <t>Reg.-Nr.: EPZ-</t>
  </si>
  <si>
    <t>Nr. Operateur</t>
  </si>
  <si>
    <t>Methodik zur Ermittlung der Fallzahlen und der Zuordnung der Operateure:</t>
  </si>
  <si>
    <t>Controlling / BQS</t>
  </si>
  <si>
    <t>eigene Datenbank</t>
  </si>
  <si>
    <t>sonstiges</t>
  </si>
  <si>
    <t>Reihung ohne Leerzellen</t>
  </si>
  <si>
    <t>Wievieltes Namensfeld mit Eintrag</t>
  </si>
  <si>
    <t>Facharzt</t>
  </si>
  <si>
    <t>FA Orthopädie</t>
  </si>
  <si>
    <t>FA Chir. (UCH)</t>
  </si>
  <si>
    <t>FA Chir. (WBO 2003)</t>
  </si>
  <si>
    <t>FA Ortho / UCH</t>
  </si>
  <si>
    <t>Sonstiges</t>
  </si>
  <si>
    <t>Facharzt: Sonstige (Spezifizierung)</t>
  </si>
  <si>
    <t>Spezifizierung bei Angabe "externe Softwarelösung"</t>
  </si>
  <si>
    <t>Methodik zur Ermittlung der Fallzahlen und der Zuordnung der Operateure</t>
  </si>
  <si>
    <t>Spezifizierung:</t>
  </si>
  <si>
    <t>HO/SHO</t>
  </si>
  <si>
    <t>EPZ/EPZmax</t>
  </si>
  <si>
    <t>Phase</t>
  </si>
  <si>
    <t>Phase 1_Erstzertifizierungsaudit</t>
  </si>
  <si>
    <t>externe Softwarelösung</t>
  </si>
  <si>
    <t>Gesamtsumme</t>
  </si>
  <si>
    <t xml:space="preserve">Funktionalität
</t>
  </si>
  <si>
    <t xml:space="preserve">Bearbeitungshinweise
</t>
  </si>
  <si>
    <t>Inhaltsverzeichnis</t>
  </si>
  <si>
    <r>
      <t>Eingabe ausstehend und zwingend erforderlich, wenn keine Eingabe erforderlich wäre tragen Sie bitte eine "</t>
    </r>
    <r>
      <rPr>
        <b/>
        <i/>
        <sz val="10"/>
        <color theme="1"/>
        <rFont val="Arial"/>
        <family val="2"/>
      </rPr>
      <t>0</t>
    </r>
    <r>
      <rPr>
        <sz val="10"/>
        <color theme="1"/>
        <rFont val="Arial"/>
        <family val="2"/>
      </rPr>
      <t>" ein.</t>
    </r>
  </si>
  <si>
    <t xml:space="preserve">"Sollvorgabe nicht erfüllt"
Bitte begründen Sie dies im Feld "Kommentar Zentrum". Begründungen bei Abweichungen von Sollvorgaben sollten bereits bei Einreichung der Unterlagen vorliegen. Einfache Stellungnahmen wie zum Beispiel „wird im Audit vorgelegt“ reichen nicht aus. </t>
  </si>
  <si>
    <t>Tabellenblatt</t>
  </si>
  <si>
    <t>Allgemeine Zentrumsangaben sowie allgemeine Daten zum Audit, Angabe der (Senior- und) Hauptoperateure, Fallzahlen zur Sonderregelung, Auflistung der personellen Zu- und Abgänge</t>
  </si>
  <si>
    <t>2.2.3 Fallzahlen</t>
  </si>
  <si>
    <t>Dokumentation der endoprothetischen Eingriffe der Operateure</t>
  </si>
  <si>
    <t>Zusammenfassung</t>
  </si>
  <si>
    <t>Bitte senden Sie die ausgefüllte und von Ihnen sorgfältig überprüfte Datei an ClarCert.</t>
  </si>
  <si>
    <t>Angabe der Anzahl der Eingriffe</t>
  </si>
  <si>
    <t xml:space="preserve">Auflistung der Fallzahlen nach Eingriffsart sowie Zusammenfassung der Fallzahlen der Operateure </t>
  </si>
  <si>
    <t>Registrier-Nummer</t>
  </si>
  <si>
    <t>Titel, Vorname, Name</t>
  </si>
  <si>
    <t>Nicht- (Senior-) Hauptoperateure werden hier nicht angegeben.</t>
  </si>
  <si>
    <t>(Zentrum):</t>
  </si>
  <si>
    <t>und Erklärungen</t>
  </si>
  <si>
    <t>Anforderung wird erfüllt</t>
  </si>
  <si>
    <t>Abweichung, Nachbesserung erforderlich</t>
  </si>
  <si>
    <t>Auditbericht</t>
  </si>
  <si>
    <t>Hinweis(e)</t>
  </si>
  <si>
    <t>Keine Eingabe von Fallzahlen erforderlich, automatische Summenbildung aus den Angaben im Tabellenblatt "2.2.3 Fallzahlen", Angabe von Erklärungen zu den Fallzahlen möglich.</t>
  </si>
  <si>
    <t>Diese Datei wurde mit Microsoft Office2013 erstellt. Die Verwendung von älteren Office-Versionen oder anderen Kalkulationsprogrammen kann unter Umständen zu Einschränkungen und Funktionalitätsverlusten führen.</t>
  </si>
  <si>
    <t>Sollergebnis</t>
  </si>
  <si>
    <t>Fallzahlen der Operateure:</t>
  </si>
  <si>
    <t>Funktion im EPZ</t>
  </si>
  <si>
    <t>kein S/HO</t>
  </si>
  <si>
    <t>Weitere 
Beschreibungen und Erklärungen (Zentrum):</t>
  </si>
  <si>
    <t>Funktion 
im EPZ</t>
  </si>
  <si>
    <r>
      <t>"Indikator unvollständig" 
Sollten Sie keinen Wert eruiert haben, nehmen Sie im Eingabefeld keine Eingabe vor und begründen im Feld "Kommentar Zentrum", aus welchen Gründen der Indikator nicht erhoben wird. 
Sollte der Zähler bei einem der Qualitätsindikatoren 0 sein, bitten wir dies mit "</t>
    </r>
    <r>
      <rPr>
        <b/>
        <i/>
        <sz val="10"/>
        <color theme="1"/>
        <rFont val="Arial"/>
        <family val="2"/>
      </rPr>
      <t>0</t>
    </r>
    <r>
      <rPr>
        <sz val="10"/>
        <color theme="1"/>
        <rFont val="Arial"/>
        <family val="2"/>
      </rPr>
      <t xml:space="preserve">" zu kennzeichnen und nicht leer zu lassen. </t>
    </r>
  </si>
  <si>
    <t>Qualitätsindikatoren</t>
  </si>
  <si>
    <t>Allgemeine Zentrumsangaben sowie allgemeine Daten zum Audit, Angabe der (Senior-, Haupt- und) Operateure</t>
  </si>
  <si>
    <t>"Wert-Begründung" - Bitte bereiten Sie für das Audit Begründungen (Falldokumentation) vor.</t>
  </si>
  <si>
    <t>Endoprothesenwechsel-OP</t>
  </si>
  <si>
    <t>Weitere Beschreibungen: Zusammenfassung</t>
  </si>
  <si>
    <r>
      <rPr>
        <b/>
        <sz val="10"/>
        <color theme="1"/>
        <rFont val="Arial"/>
        <family val="2"/>
      </rPr>
      <t>Zähler</t>
    </r>
    <r>
      <rPr>
        <sz val="10"/>
        <color theme="1"/>
        <rFont val="Arial"/>
        <family val="2"/>
      </rPr>
      <t xml:space="preserve"> (Anzahl Eingriffe)</t>
    </r>
  </si>
  <si>
    <t>Beteiligung von (Senior-) Hauptoperateuren</t>
  </si>
  <si>
    <t>intraoperativ</t>
  </si>
  <si>
    <t>Sollvorgabe (maximal)</t>
  </si>
  <si>
    <t>Sollvorgabe (mindestens)</t>
  </si>
  <si>
    <t>niedrigster korrekter Wert</t>
  </si>
  <si>
    <t>höchster korrekter Wert</t>
  </si>
  <si>
    <t>Falldokumentation, wenn nicht 0%</t>
  </si>
  <si>
    <t>Falldokumentation, wenn nicht 100%</t>
  </si>
  <si>
    <t>Indikationsbesprechung**</t>
  </si>
  <si>
    <t>Röntgenkontrolle (BV) im OP-Saal</t>
  </si>
  <si>
    <t>vor Ausleitung der Narkose</t>
  </si>
  <si>
    <t>stationärer Aufenthalt</t>
  </si>
  <si>
    <t>präoperativ</t>
  </si>
  <si>
    <t>postoperativ</t>
  </si>
  <si>
    <t>Falldokumentation 
- Darstellung im Audit</t>
  </si>
  <si>
    <t>Die gelisteten Qualitätsindikatoren müssen nachweislich während des stationären Aufenthalts dokumentiert und ausgewertet werden.</t>
  </si>
  <si>
    <t>Die rechnerisch ermittelte Quote in % ist immer in Relation zur zugrundeliegenden Fallzahl zu betrachten. Für eine Bewertung im Rahmen der Zertifizierung ist die Falldokumentation relevant.</t>
  </si>
  <si>
    <t>Beteiligung von (Senior-) Hauptoperateuren: Zähler</t>
  </si>
  <si>
    <t>Beteiligung von (Senior-) Hauptoperateuren: Bewertung</t>
  </si>
  <si>
    <t>Beteiligung von (Senior-) Hauptoperateuren: Kommentar Zentrum</t>
  </si>
  <si>
    <t>Indikationsbesprechung: Nenner</t>
  </si>
  <si>
    <t>Indikationsbesprechung: Quote</t>
  </si>
  <si>
    <t>Indikationsbesprechung: Bewertung</t>
  </si>
  <si>
    <t>Indikationsbesprechung: Kommentar Zentrum</t>
  </si>
  <si>
    <t>Indikationsbesprechung: Auditbericht FE</t>
  </si>
  <si>
    <t>Röntgenkontrolle (BV) im OP-Saal: Zähler</t>
  </si>
  <si>
    <t>Röntgenkontrolle (BV) im OP-Saal: Nenner</t>
  </si>
  <si>
    <t>Röntgenkontrolle (BV) im OP-Saal: Quote</t>
  </si>
  <si>
    <t>Röntgenkontrolle (BV) im OP-Saal: Bewertung</t>
  </si>
  <si>
    <t>Röntgenkontrolle (BV) im OP-Saal: Kommentar Zentrum</t>
  </si>
  <si>
    <t>Röntgenkontrolle (BV) im OP-Saal: Auditbericht FE</t>
  </si>
  <si>
    <t>** mit Ausnahme von Notfalloperationen</t>
  </si>
  <si>
    <t>Version</t>
  </si>
  <si>
    <t>Händische Eingabe des Zählers und Nenners (Erfassungszeitraum 3 Monate)</t>
  </si>
  <si>
    <t>Phase 3_1. Überwachungsaudit</t>
  </si>
  <si>
    <t>Phase 3_2. Überwachungsaudit</t>
  </si>
  <si>
    <t>Gesamtfallzahl nur Eingriffe HO</t>
  </si>
  <si>
    <t>QI Schulter</t>
  </si>
  <si>
    <t>Operateure für das Schultermodul:</t>
  </si>
  <si>
    <t>Gesamteingriffe Schulter</t>
  </si>
  <si>
    <t>Elektiver Primärendoprotheseneingriff (anatomisch)</t>
  </si>
  <si>
    <t>Elektiver Primärendoprotheseneingriff (invers)</t>
  </si>
  <si>
    <t>Endoprothesen-Wechsel-OP (anatomisch)</t>
  </si>
  <si>
    <t>Endoprothesen-Wechsel-OP 
(invers)</t>
  </si>
  <si>
    <t>Primärendoprothese bei Fraktur (anatomisch)</t>
  </si>
  <si>
    <t>Primärendoprothese bei Fraktur (invers)</t>
  </si>
  <si>
    <t>Elektiver Primärendoprotheseneingriff</t>
  </si>
  <si>
    <t>Primärendoprothese bei Fraktur</t>
  </si>
  <si>
    <t>Qualitätsindikatoren Schulter</t>
  </si>
  <si>
    <t>Anzahl der elektiven Primärendoprotheseneingriffe (anatomisch):</t>
  </si>
  <si>
    <t>Anzahl der elektiven Primärendoprotheseneingriffe (invers):</t>
  </si>
  <si>
    <t>Anzahl der Endoprothesenwechsel (anatomisch):</t>
  </si>
  <si>
    <t>Anzahl der Endoprothesenwechsel (invers):</t>
  </si>
  <si>
    <t>Primärendoprothese bei Fraktur i.e.S. (anatomisch):</t>
  </si>
  <si>
    <t>Primärendoprothese bei Fraktur i.e.S. (invers):</t>
  </si>
  <si>
    <t>Anzahl endoprothetischer Eingriffe Schulter gesamt:</t>
  </si>
  <si>
    <t>Nr.</t>
  </si>
  <si>
    <t>Qualitätsindikatoren Schulter
Strukturqualität: Operateure</t>
  </si>
  <si>
    <t>Qualitätsindikatoren Schulter
Prozessqualität</t>
  </si>
  <si>
    <t>Röntgen true a.p.</t>
  </si>
  <si>
    <t>präoperativ (&lt; 3 Monate alt)</t>
  </si>
  <si>
    <t>MRT oder CT</t>
  </si>
  <si>
    <t>Präoperative Prothesenplanung*</t>
  </si>
  <si>
    <t>Röntgen vor Entlassung</t>
  </si>
  <si>
    <t>* sofern verfügbar, Einschränkungen bei Inlay-, Glenosphären- oder Metaglenenwechsel (d. h. Glenoid-Komponentenwechsel) mit Ausnahme von Notfalloperationen</t>
  </si>
  <si>
    <t>Qualitätsindikatoren Schulter
Ergebnisqualität</t>
  </si>
  <si>
    <r>
      <t xml:space="preserve">Zähler
</t>
    </r>
    <r>
      <rPr>
        <sz val="10"/>
        <color theme="1"/>
        <rFont val="Arial"/>
        <family val="2"/>
      </rPr>
      <t>(Anzahl Eingriffe)</t>
    </r>
  </si>
  <si>
    <t>Anzahl der elektiven Primärendoprotheseneingriffe (anatomisch)</t>
  </si>
  <si>
    <t>Anzahl der elektiven Primärendoprotheseneingriffe (invers)</t>
  </si>
  <si>
    <t>Anzahl der Endoprothesenwechsel (anatomisch)</t>
  </si>
  <si>
    <t>Anzahl der Endoprothesenwechsel (invers)</t>
  </si>
  <si>
    <t>Primärendoprothese bei Fraktur i.e.S. (anatomisch)</t>
  </si>
  <si>
    <t>Primärendoprothese bei Fraktur i.e.S. (invers)</t>
  </si>
  <si>
    <t>Beteiligung von (Senior-) Hauptoperateuren: 
Nenner</t>
  </si>
  <si>
    <t>Beteiligung von (Senior-) Hauptoperateuren:
Quote</t>
  </si>
  <si>
    <t>Beteiligung von (Senior-) Hauptoperateuren: Auditbericht FE</t>
  </si>
  <si>
    <t>Röntgen true a.p.: Zähler</t>
  </si>
  <si>
    <t>Röntgen true a.p.: Nenner</t>
  </si>
  <si>
    <t>Röntgen true a.p.: Quote</t>
  </si>
  <si>
    <t>Röntgen true a.p.: Bewertung</t>
  </si>
  <si>
    <t>Röntgen true a.p.: Kommentar Zentrum</t>
  </si>
  <si>
    <t>Röntgen true a.p.: Auditbericht FE</t>
  </si>
  <si>
    <t>MRT oder CT: Zähler</t>
  </si>
  <si>
    <t>MRT oder CT: Nenner</t>
  </si>
  <si>
    <t>MRT oder CT: Quote</t>
  </si>
  <si>
    <t>MRT oder CT: Bewertung</t>
  </si>
  <si>
    <t>MRT oder CT: Kommentar Zentrum</t>
  </si>
  <si>
    <t>MRT oder CT: Auditbericht FE</t>
  </si>
  <si>
    <t>Präoperative Prothesenplanung: Zähler</t>
  </si>
  <si>
    <t>Präoperative Prothesenplanung: Nenner</t>
  </si>
  <si>
    <t>Präoperative Prothesenplanung: Quote</t>
  </si>
  <si>
    <t>Präoperative Prothesenplanung: Bewertung</t>
  </si>
  <si>
    <t>Präoperative Prothesenplanung: Kommentar Zentrum:Bewertung FE</t>
  </si>
  <si>
    <t>Präoperative Prothesenplanung: Auditbericht FE</t>
  </si>
  <si>
    <t>Indikationsbesprechung: Zähler</t>
  </si>
  <si>
    <t>Röntgen vor Entlassung: Zähler</t>
  </si>
  <si>
    <t>Röntgen vor Entlassung: Nenner</t>
  </si>
  <si>
    <t>Röntgen vor Entlassung: Quote</t>
  </si>
  <si>
    <t>Röntgen vor Entlassung: Bewertung</t>
  </si>
  <si>
    <t>Röntgen vor Entlassung: Kommentar Zentrum</t>
  </si>
  <si>
    <t>Röntgen vor Entlassung: Auditbericht FE</t>
  </si>
  <si>
    <t>Anzahl periprothetischer Fissuren und / oder Frakturen oder Schaftperforationen mit Bedarf einer osteosynthetischen Versorgung oder erforderliche Modifikation des Nachbehandlungsprotokolls (Primärendoprothetik), 90 Tage nach Index-OP: Auditbericht FE</t>
  </si>
  <si>
    <t>Anzahl periprothetischer Fissuren und / oder Frakturen oder Schaftperforationen mit Bedarf einer osteosynthetischen Versorgung oder erforderliche Modifikation des Nachbehandlungsprotokolls (Wechseleingriff), stationär: Zähler</t>
  </si>
  <si>
    <t>Anzahl periprothetischer Fissuren und / oder Frakturen oder Schaftperforationen mit Bedarf einer osteosynthetischen Versorgung oder erforderliche Modifikation des Nachbehandlungsprotokolls (Wechseleingriff), stationärer Aufenthalt: Nenner</t>
  </si>
  <si>
    <t>Anzahl periprothetischer Fissuren und / oder Frakturen oder Schaftperforationen mit Bedarf einer osteosynthetischen Versorgung oder erforderliche Modifikation des Nachbehandlungsprotokolls (Wechseleingriff), stationärer Aufenthalt: Quote</t>
  </si>
  <si>
    <t>Anzahl periprothetischer Fissuren und / oder Frakturen oder Schaftperforationen mit Bedarf einer osteosynthetischen Versorgung oder erforderliche Modifikation des Nachbehandlungsprotokolls (Wechseleingriff), stationärer Aufenthalt: Bewertung</t>
  </si>
  <si>
    <t>Anzahl periprothetischer Fissuren und / oder Frakturen oder Schaftperforationen mit Bedarf einer osteosynthetischen Versorgung oder erforderliche Modifikation des Nachbehandlungsprotokolls (Wechseleingriff), stationärer Aufenthalt: Kommentar Zentrum</t>
  </si>
  <si>
    <t>Anzahl periprothetischer Fissuren und / oder Frakturen oder Schaftperforationen mit Bedarf einer osteosynthetischen Versorgung oder erforderliche Modifikation des Nachbehandlungsprotokolls (Wechseleingriff), stationärer Aufenthalt: Auditbericht FE</t>
  </si>
  <si>
    <t>Anzahl periprothetischer Fissuren und / oder Frakturen oder Schaftperforationen mit Bedarf einer osteosynthetischen Versorgung oder erforderliche Modifikation des Nachbehandlungsprotokolls (Wechseleingriff), 90 Tage nach Index-OP: Nenner</t>
  </si>
  <si>
    <t>Anzahl periprothetischer Fissuren und / oder Frakturen oder Schaftperforationen mit Bedarf einer osteosynthetischen Versorgung oder erforderliche Modifikation des Nachbehandlungsprotokolls (Wechseleingriff), 90 Tage nach Index-OP: Quote</t>
  </si>
  <si>
    <t>Anzahl periprothetischer Fissuren und / oder Frakturen oder Schaftperforationen mit Bedarf einer osteosynthetischen Versorgung oder erforderliche Modifikation des Nachbehandlungsprotokolls (Wechseleingriff), 90 Tage nach Index-OP: Bewertung</t>
  </si>
  <si>
    <t>Anzahl periprothetischer Fissuren und / oder Frakturen oder Schaftperforationen mit Bedarf einer osteosynthetischen Versorgung oder erforderliche Modifikation des Nachbehandlungsprotokolls (Wechseleingriff), 90 Tage nach Index-OP: Kommentar Zentrum</t>
  </si>
  <si>
    <t>Anzahl periprothetischer Fissuren und / oder Frakturen oder Schaftperforationen mit Bedarf einer osteosynthetischen Versorgung oder erforderliche Modifikation des Nachbehandlungsprotokolls (Wechseleingriff), 90 Tage nach Index-OP: Auditbericht FE</t>
  </si>
  <si>
    <t>Schnitt-Naht-Zeit  (Primärendoprothetik), Zähler</t>
  </si>
  <si>
    <t>Schnitt-Naht-Zeit  (Primärendoprothetik), Nenner</t>
  </si>
  <si>
    <t>Schnitt-Naht-Zeit  (Primärendoprothetik), Quote</t>
  </si>
  <si>
    <t>Schnitt-Naht-Zeit  (Primärendoprothetik), Bewertung</t>
  </si>
  <si>
    <t>Schnitt-Naht-Zeit  (Primärendoprothetik), Kommentar Zentrum</t>
  </si>
  <si>
    <t>Schnitt-Naht-Zeit  (Primärendoprothetik), Auditbericht FE</t>
  </si>
  <si>
    <t>gemäß Erhebungsbogen für das Modul Schulterendoprothetik EndoCert 
für EndoProthetikZentren und EndoProthetikZentren der Maximalversorgung</t>
  </si>
  <si>
    <r>
      <t xml:space="preserve">Dieses Datenblatt </t>
    </r>
    <r>
      <rPr>
        <sz val="10"/>
        <color theme="1"/>
        <rFont val="Arial"/>
        <family val="2"/>
      </rPr>
      <t>bildet zusammen mit dem</t>
    </r>
    <r>
      <rPr>
        <sz val="10"/>
        <color rgb="FF000000"/>
        <rFont val="Arial"/>
        <family val="2"/>
      </rPr>
      <t xml:space="preserve"> Erhebungsbogen d</t>
    </r>
    <r>
      <rPr>
        <sz val="10"/>
        <color theme="1"/>
        <rFont val="Arial"/>
        <family val="2"/>
      </rPr>
      <t>ie</t>
    </r>
    <r>
      <rPr>
        <sz val="10"/>
        <color rgb="FF000000"/>
        <rFont val="Arial"/>
        <family val="2"/>
      </rPr>
      <t xml:space="preserve"> gültige Dokument</t>
    </r>
    <r>
      <rPr>
        <sz val="10"/>
        <color theme="1"/>
        <rFont val="Arial"/>
        <family val="2"/>
      </rPr>
      <t>engrundlage</t>
    </r>
    <r>
      <rPr>
        <sz val="10"/>
        <color rgb="FF000000"/>
        <rFont val="Arial"/>
        <family val="2"/>
      </rPr>
      <t xml:space="preserve"> für die Zertifizierung des Schulter-Moduls für EndoProthetikZentren.
</t>
    </r>
    <r>
      <rPr>
        <sz val="10"/>
        <color theme="1"/>
        <rFont val="Arial"/>
        <family val="2"/>
      </rPr>
      <t xml:space="preserve">
Das Ziel der Datenerfassung besteht in der verständlichen und zusammenfassenden Darstellung der zertifizierungsrelevanten Daten. Abweichungen von Sollwerten sind mit Erläuterungen zu hinterlegen und werden im Audit geprüft. </t>
    </r>
    <r>
      <rPr>
        <b/>
        <sz val="10"/>
        <color theme="1"/>
        <rFont val="Arial"/>
        <family val="2"/>
      </rPr>
      <t>Ein genereller Ausschluss von dem Modul aufgrund der Nicht-Erfüllung von Qualitätsindikatoren soll und kann somit nicht ausgesprochen werden.
Die rechnerisch ermittelte Quote in % ist immer in Relation zur zugrundeliegenden Fallzahl zu betrachten. Für eine Bewertung im Rahmen der Zertifizierung ist die Falldokumentation relevant.</t>
    </r>
    <r>
      <rPr>
        <sz val="10"/>
        <color theme="1"/>
        <rFont val="Arial"/>
        <family val="2"/>
      </rPr>
      <t xml:space="preserve">
Sollten die vorgegebenen Zeilen nicht ausreichen, da an Ihrem Zentrum weitergehende Strukturen ergänzende Felder bedingen (z. B. mehr Operateure tätig als Eingabemöglichkeiten vorhanden), wenden Sie sich bitte an ClarCert.
Sollte ein Datenjahr aufgrund der Terminierung des Audits ausgelassen werden, so sind die Daten aus zwei Kalenderjahren zu erheben und einzureichen, um eine zusammenhängende Datenstruktur zu erhalten (pro Datenjahr ein Datenblatt).</t>
    </r>
  </si>
  <si>
    <t>Elektive Schulter-EP Eingriffe anatomisch</t>
  </si>
  <si>
    <t>Elektive Schulter-EP Eingriffe invers</t>
  </si>
  <si>
    <t>Elektive Schulter-EP Eingriffe anatomisch ohne (S-)HO</t>
  </si>
  <si>
    <t>Anzahl der Wechsel-(Revisions)-OPs Schulter anatomisch</t>
  </si>
  <si>
    <t>Anzahl der Wechsel-(Revisions)-OPs Schulter invers</t>
  </si>
  <si>
    <t>Primärendoprothese bei Fraktur Schulter anatomisch</t>
  </si>
  <si>
    <t>Primärendoprothese bei Fraktur Schulter invers</t>
  </si>
  <si>
    <t>Weitere Beschreibungen: Fallzahlen</t>
  </si>
  <si>
    <t>Datenblatt für das Modul Schulterendoprothetik</t>
  </si>
  <si>
    <t>Die detaillierten Anforderungen finden Sie im Erhebungsbogen für das Schulter-Modul. Bitte geben Sie die Fallzahlen und Indikatoren zur Erfüllung der Anforderung entsprechend an und beschreiben Sie weitere Angaben sowie Abweichungen zu den Anforderungen im Feld „Weitere Beschreibungen“.</t>
  </si>
  <si>
    <r>
      <t>Die Daten zur Erhebung d</t>
    </r>
    <r>
      <rPr>
        <sz val="10"/>
        <rFont val="Arial"/>
        <family val="2"/>
      </rPr>
      <t xml:space="preserve">er Ergebnisqualität </t>
    </r>
    <r>
      <rPr>
        <sz val="10"/>
        <color theme="1"/>
        <rFont val="Arial"/>
        <family val="2"/>
      </rPr>
      <t>bezieht sich auf das Kalenderjahr</t>
    </r>
  </si>
  <si>
    <t>Angabe der Anzahl der operierten endoprothetischen Versorgungen je (Senior-) Hauptoperateur des letzten Kalenderjahres vor dem Audit (z. B. Auditjahr 2021 --&gt; Datenjahr 2020).</t>
  </si>
  <si>
    <t>Nach Entlassung, 90 Tage nach 
Index-OP</t>
  </si>
  <si>
    <t>Die Indikatoren müssen für ein komplettes Kalenderjahr nachgewiesen werden (z. B. Auditjahr 2021 - Datenjahr 2020)</t>
  </si>
  <si>
    <t>Inverse Prothese: Kranio-kaudale Position (inferiorer Überhang) der Glenoidkomponente.
Im post-op Rö ap: inferior Überhang &gt; 0 mm</t>
  </si>
  <si>
    <t>* Müssen patientenspezifisch dokumentiert werden.</t>
  </si>
  <si>
    <t>** Siehe Ausfüllhinweise</t>
  </si>
  <si>
    <r>
      <t xml:space="preserve">Patienten mit Schulterluxation invers </t>
    </r>
    <r>
      <rPr>
        <b/>
        <sz val="10"/>
        <color theme="1"/>
        <rFont val="Arial"/>
        <family val="2"/>
      </rPr>
      <t>(Primärendoprothetik inklusive Frakturendoprothetik und Frakturfolgezustände)</t>
    </r>
  </si>
  <si>
    <t xml:space="preserve">Summe der Endoprothesen-Wechsel: </t>
  </si>
  <si>
    <t>, davon</t>
  </si>
  <si>
    <t>Eingriffe mit vorbestehendem Infekt</t>
  </si>
  <si>
    <r>
      <t xml:space="preserve">stationärer Aufenthalt </t>
    </r>
    <r>
      <rPr>
        <b/>
        <sz val="10"/>
        <color theme="1"/>
        <rFont val="Arial"/>
        <family val="2"/>
      </rPr>
      <t>inklusive</t>
    </r>
    <r>
      <rPr>
        <sz val="10"/>
        <color theme="1"/>
        <rFont val="Arial"/>
        <family val="2"/>
      </rPr>
      <t xml:space="preserve"> 90 Tage nach Index-OP</t>
    </r>
  </si>
  <si>
    <t>Eingriffe mit Kontamination</t>
  </si>
  <si>
    <t xml:space="preserve">Summe der elektiven Primärendoprotheseneingriffe: </t>
  </si>
  <si>
    <t xml:space="preserve">Summe der Frakturendoportheseneingriffe: </t>
  </si>
  <si>
    <r>
      <t>Anzahl periprothetischer Fissuren und / oder Frakturen oder Schaftperforationen mit Bedarf einer osteosynthetischen Versorgung oder erforderliche Modifikation des Nachbehandlungsprotokolls</t>
    </r>
    <r>
      <rPr>
        <b/>
        <sz val="10"/>
        <color theme="1"/>
        <rFont val="Arial"/>
        <family val="2"/>
      </rPr>
      <t xml:space="preserve"> (Primärendoprothetik inklusive Frakturendoprothetik und Frakturfolgezustände)</t>
    </r>
  </si>
  <si>
    <r>
      <t xml:space="preserve">Anzahl periprothetischer Fissuren und / oder Frakturen oder Schaftperforationen mit Bedarf einer osteosynthetischen Versorgung oder erforderliche Modifikation des Nachbehandlungsprotokolls 
</t>
    </r>
    <r>
      <rPr>
        <b/>
        <sz val="10"/>
        <color theme="1"/>
        <rFont val="Arial"/>
        <family val="2"/>
      </rPr>
      <t>(Wechseleingriff)</t>
    </r>
    <r>
      <rPr>
        <sz val="10"/>
        <color theme="1"/>
        <rFont val="Arial"/>
        <family val="2"/>
      </rPr>
      <t xml:space="preserve">
</t>
    </r>
  </si>
  <si>
    <t>Frakturendopro-theseneingriffe</t>
  </si>
  <si>
    <t>Primärendopro-theseneingriffe</t>
  </si>
  <si>
    <t>Endoprothesen-wechsel-OP</t>
  </si>
  <si>
    <r>
      <t xml:space="preserve">Revisionspflichtiges Hämatom </t>
    </r>
    <r>
      <rPr>
        <b/>
        <sz val="10"/>
        <color theme="1"/>
        <rFont val="Arial"/>
        <family val="2"/>
      </rPr>
      <t>(Primärendoprothetik inklusive Frakturendoprothetik und Frakturfolgezustände)</t>
    </r>
  </si>
  <si>
    <r>
      <t xml:space="preserve">Patienten mit Schulterluxation anatomisch oder invers
</t>
    </r>
    <r>
      <rPr>
        <b/>
        <sz val="10"/>
        <color theme="1"/>
        <rFont val="Arial"/>
        <family val="2"/>
      </rPr>
      <t>(Wechseleingriff ausgenommen vorbestehende Infekte)</t>
    </r>
  </si>
  <si>
    <r>
      <t xml:space="preserve">Patienten mit Schulterluxation anatomisch 
</t>
    </r>
    <r>
      <rPr>
        <b/>
        <sz val="10"/>
        <color theme="1"/>
        <rFont val="Arial"/>
        <family val="2"/>
      </rPr>
      <t>(Primärendoprothetik inklusive Frakturendoprothetik und Frakturfolgezustände)</t>
    </r>
  </si>
  <si>
    <t>≤ 5 %</t>
  </si>
  <si>
    <t>Anatomische Prothese: Vergleich zwischen Durchmesser des BFC mit dem Prothesendurchmesser
Abweichung in Prozent ≤ 15 %. * / **</t>
  </si>
  <si>
    <t>Abweichung in Prozent vom prä-OP Bild ≤ 5 %</t>
  </si>
  <si>
    <t>Anatomische Prothese: Vergleich des Drehzentrums des BFC vom Drehzentrum der Prothese
Abweichung in Prozent ≤ 10 %. * / **</t>
  </si>
  <si>
    <r>
      <t xml:space="preserve">Infektionsrate 
</t>
    </r>
    <r>
      <rPr>
        <b/>
        <sz val="10"/>
        <rFont val="Arial"/>
        <family val="2"/>
      </rPr>
      <t>(Primärendoprothetik inklusive Frakturendoprothetik und Frakturfolgezustände 
ausgenommen vorbestehende Infekte oder Kontamination)</t>
    </r>
  </si>
  <si>
    <r>
      <t xml:space="preserve">Infektionsrate 
</t>
    </r>
    <r>
      <rPr>
        <b/>
        <sz val="10"/>
        <rFont val="Arial"/>
        <family val="2"/>
      </rPr>
      <t>(Wechseleingriff ausgenommen vorbestehende Infekte oder Kontamination)</t>
    </r>
  </si>
  <si>
    <t>≤ 2 %</t>
  </si>
  <si>
    <t>≤  10 %</t>
  </si>
  <si>
    <t>≤  2 % temporär</t>
  </si>
  <si>
    <t>≤  2 %</t>
  </si>
  <si>
    <r>
      <t xml:space="preserve">Neurologische Komplikationen
</t>
    </r>
    <r>
      <rPr>
        <b/>
        <sz val="10"/>
        <color theme="1"/>
        <rFont val="Arial"/>
        <family val="2"/>
      </rPr>
      <t>(Primärendoprothetik inklusive Frakturendoprothetik und Frakturfolgezustände)</t>
    </r>
  </si>
  <si>
    <t>Anatomische Prothese: Vergleich zwischen Durchmesser des BFC mit dem Prothesendurchmesser Abweichung in Prozent ≤ 15 %. * / **: Zähler</t>
  </si>
  <si>
    <t>Anatomische Prothese: Vergleich zwischen Durchmesser des BFC mit dem Prothesendurchmesser Abweichung in Prozent ≤ 15 %. * / **: Nenner</t>
  </si>
  <si>
    <t>Anatomische Prothese: Vergleich zwischen Durchmesser des BFC mit dem Prothesendurchmesser Abweichung in Prozent ≤ 15 %. * / **: Quote</t>
  </si>
  <si>
    <t>Anatomische Prothese: Vergleich zwischen Durchmesser des BFC mit dem Prothesendurchmesser Abweichung in Prozent ≤ 15 %. * / **: Bewertung</t>
  </si>
  <si>
    <t>Anatomische Prothese: Vergleich zwischen Durchmesser des BFC mit dem Prothesendurchmesser Abweichung in Prozent ≤ 15 %. * / **: Kommentar Zentrum</t>
  </si>
  <si>
    <t>Anatomische Prothese: Vergleich zwischen Durchmesser des BFC mit dem Prothesendurchmesser Abweichung in Prozent ≤ 15 %. * / **: Auditbericht FE</t>
  </si>
  <si>
    <t>Anatomische Prothese: Vergleich des Drehzentrums des BFC vom Drehzentrum der Prothese Abweichung in Prozent ≤ 10 %. * / **: Zähler</t>
  </si>
  <si>
    <t>Anatomische Prothese: Vergleich des Drehzentrums des BFC vom Drehzentrum der Prothese Abweichung in Prozent ≤ 10 %. * / **: Nenner</t>
  </si>
  <si>
    <t>Anatomische Prothese: Vergleich des Drehzentrums des BFC vom Drehzentrum der Prothese Abweichung in Prozent ≤ 10 %. * / **: Quote</t>
  </si>
  <si>
    <t>Anatomische Prothese: Vergleich des Drehzentrums des BFC vom Drehzentrum der Prothese Abweichung in Prozent ≤ 10 %. * / **: Bewertung</t>
  </si>
  <si>
    <t>Anatomische Prothese: Vergleich des Drehzentrums des BFC vom Drehzentrum der Prothese Abweichung in Prozent ≤ 10 %. * / **: Kommentar Zentrum</t>
  </si>
  <si>
    <t>Anatomische Prothese: Vergleich des Drehzentrums des BFC vom Drehzentrum der Prothese Abweichung in Prozent ≤ 10 %. * / **: Auditbericht FE</t>
  </si>
  <si>
    <t>Inverse Prothese: Kranio-kaudale Position (inferiorer Überhang) der Glenoidkomponente Im post-op Rö ap: inferior Überhang &gt; 0 mm: Zähler</t>
  </si>
  <si>
    <t>Inverse Prothese: Kranio-kaudale Position (inferiorer Überhang) der Glenoidkomponente Im post-op Rö ap: inferior Überhang &gt; 0 mm: Nenner</t>
  </si>
  <si>
    <t>Inverse Prothese: Kranio-kaudale Position (inferiorer Überhang) der Glenoidkomponente Im post-op Rö ap: inferior Überhang &gt; 0 mm: Quote</t>
  </si>
  <si>
    <t>Inverse Prothese: Kranio-kaudale Position (inferiorer Überhang) der Glenoidkomponente Im post-op Rö ap: inferior Überhang &gt; 0 mm: Bewertung</t>
  </si>
  <si>
    <t>Inverse Prothese: Kranio-kaudale Position (inferiorer Überhang) der Glenoidkomponente Im post-op Rö ap: inferior Überhang &gt; 0 mm: Kommentar Zentrum</t>
  </si>
  <si>
    <t>Inverse Prothese: Kranio-kaudale Position (inferiorer Überhang) der Glenoidkomponente Im post-op Rö ap: inferior Überhang &gt; 0 mm: Auditbericht FE</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</si>
  <si>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Zähler</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</si>
  <si>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Nenner</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</si>
  <si>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Quote</t>
  </si>
  <si>
    <t>Anzahl periprothetischer Fissuren und / oder Frakturen oder Schaftperforationen mit Bedarf einer osteosynthetischen Versorgung oder erforderliche Modifikation des Nachbehandlungsprotokolls (Primärendoprothetik), 90 Tage nach Index-OP: Kommentar Zentrum</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</si>
  <si>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Zähler</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</si>
  <si>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Nenner</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</si>
  <si>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Quote</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</si>
  <si>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Bewertung</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</si>
  <si>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Kommentar Zentrum</t>
  </si>
  <si>
    <t>Anzahl periprothetischer Fissuren und / oder Frakturen oder Schaftperforationen mit Bedarf einer osteosynthetischen Versorgung oder erforderliche Modifikation des Nachbehandlungsprotokolls (Primärendoprothetik inklusive Frakturendoprothetik und Frakturfolgezustände), stationärer Aufenthalt: Auditbericht FE</t>
  </si>
  <si>
    <t>Anzahl periprothetischer Fissuren und / oder Frakturen oder Schaftperforationen mit Bedarf einer osteosynthetischen Versorgung oder erforderliche Modifikation des Nachbehandlungsprotokolls (Primärendoprothetik inklusive Frakturendoprothetik und Frakturfolgezustände), 90 Tage nach Index-OP: Bewertung</t>
  </si>
  <si>
    <t>Anzahl periprothetischer Fissuren und / oder Frakturen oder Schaftperforationen mit Bedarf einer osteosynthetischen Versorgung oder erforderliche Modifikation des Nachbehandlungsprotokolls (Wechseleingriff), 90 Tage nach Index-OP: Zähler</t>
  </si>
  <si>
    <t>Patienten mit Schulterluxation anatomisch  (Primärendoprothetik inklusive Frakturendoprothetik und Frakturfolgezustände), stationärer Aufenthalt: Zähler</t>
  </si>
  <si>
    <t>Patienten mit Schulterluxation anatomisch  (Primärendoprothetik inklusive Frakturendoprothetik und Frakturfolgezustände), stationärer Aufenthalt: Nenner</t>
  </si>
  <si>
    <t>Patienten mit Schulterluxation anatomisch  (Primärendoprothetik inklusive Frakturendoprothetik und Frakturfolgezustände), stationärer Aufenthalt: Quote</t>
  </si>
  <si>
    <t>Patienten mit Schulterluxation anatomisch  (Primärendoprothetik inklusive Frakturendoprothetik und Frakturfolgezustände), stationärer Aufenthalt: Bewertung</t>
  </si>
  <si>
    <t>Patienten mit Schulterluxation anatomisch  (Primärendoprothetik inklusive Frakturendoprothetik und Frakturfolgezustände), stationärer Aufenthalt: Kommentar Zentrum</t>
  </si>
  <si>
    <t>Patienten mit Schulterluxation anatomisch  (Primärendoprothetik inklusive Frakturendoprothetik und Frakturfolgezustände), stationärer Aufenthalt: Auditbericht FE</t>
  </si>
  <si>
    <t>Patienten mit Schulterluxation anatomisch  (Primärendoprothetik inklusive Frakturendoprothetik und Frakturfolgezustände), 90 Tage nach Index-OP: Zähler</t>
  </si>
  <si>
    <t>Patienten mit Schulterluxation anatomisch  (Primärendoprothetik inklusive Frakturendoprothetik und Frakturfolgezustände), 90 Tage nach Index-OP:Nenner</t>
  </si>
  <si>
    <t>Patienten mit Schulterluxation anatomisch  (Primärendoprothetik inklusive Frakturendoprothetik und Frakturfolgezustände), 90 Tage nach Index-OP: Quote</t>
  </si>
  <si>
    <t>Patienten mit Schulterluxation anatomisch  (Primärendoprothetik inklusive Frakturendoprothetik und Frakturfolgezustände), 90 Tage nach Index-OP: Bewertung</t>
  </si>
  <si>
    <t>Patienten mit Schulterluxation anatomisch  (Primärendoprothetik inklusive Frakturendoprothetik und Frakturfolgezustände), 90 Tage nach Index-OP: Kommentar Zentrum</t>
  </si>
  <si>
    <t>Patienten mit Schulterluxation anatomisch  (Primärendoprothetik inklusive Frakturendoprothetik und Frakturfolgezustände), 90 Tage nach Index-OP: Auditbericht FE</t>
  </si>
  <si>
    <t>Patienten mit Schulterluxation invers (Primärendoprothetik inklusive Frakturendoprothetik und Frakturfolgezustände), stationärer Aufenthalt: Zähler</t>
  </si>
  <si>
    <t>Patienten mit Schulterluxation invers (Primärendoprothetik inklusive Frakturendoprothetik und Frakturfolgezustände), stationärer Aufenthalt: Nenner</t>
  </si>
  <si>
    <t xml:space="preserve"> Patienten mit Schulterluxation invers (Primärendoprothetik inklusive Frakturendoprothetik und Frakturfolgezustände), stationärer Aufenthalt: Quote</t>
  </si>
  <si>
    <t xml:space="preserve"> Patienten mit Schulterluxation invers (Primärendoprothetik inklusive Frakturendoprothetik und Frakturfolgezustände), stationärer Aufenthalt: Bewertung</t>
  </si>
  <si>
    <t xml:space="preserve"> Patienten mit Schulterluxation invers (Primärendoprothetik inklusive Frakturendoprothetik und Frakturfolgezustände), stationärer Aufenthalt: Kommentar Zentrum</t>
  </si>
  <si>
    <t xml:space="preserve"> Patienten mit Schulterluxation invers (Primärendoprothetik inklusive Frakturendoprothetik und Frakturfolgezustände), stationärer Aufenthalt: Auditbericht FE</t>
  </si>
  <si>
    <t xml:space="preserve"> Patienten mit Schulterluxation invers (Primärendoprothetik inklusive Frakturendoprothetik und Frakturfolgezustände), 90 Tage nach Index-OP: Zähler</t>
  </si>
  <si>
    <t xml:space="preserve"> Patienten mit Schulterluxation invers (Primärendoprothetik inklusive Frakturendoprothetik und Frakturfolgezustände), 90 Tage nach Index-OP:Nenner</t>
  </si>
  <si>
    <t xml:space="preserve"> Patienten mit Schulterluxation invers (Primärendoprothetik inklusive Frakturendoprothetik und Frakturfolgezustände), 90 Tage nach Index-OP: Quote</t>
  </si>
  <si>
    <t xml:space="preserve"> Patienten mit Schulterluxation invers (Primärendoprothetik inklusive Frakturendoprothetik und Frakturfolgezustände), 90 Tage nach Index-OP: Bewertung</t>
  </si>
  <si>
    <t xml:space="preserve"> Patienten mit Schulterluxation invers (Primärendoprothetik inklusive Frakturendoprothetik und Frakturfolgezustände), 90 Tage nach Index-OP: Kommentar Zentrum</t>
  </si>
  <si>
    <t xml:space="preserve"> Patienten mit Schulterluxation invers (Primärendoprothetik inklusive Frakturendoprothetik und Frakturfolgezustände), 90 Tage nach Index-OP: Auditbericht FE</t>
  </si>
  <si>
    <t>Patienten mit Schulterluxation anatomisch oder invers (Wechseleingriff ausgenommen vorbestehende Infekte), stationärer Aufenthalt: Zähler</t>
  </si>
  <si>
    <t>Patienten mit Schulterluxation anatomisch oder invers (Wechseleingriff ausgenommen vorbestehende Infekte), stationärer Aufenthalt: Nenner</t>
  </si>
  <si>
    <t>Patienten mit Schulterluxation anatomisch oder invers (Wechseleingriff ausgenommen vorbestehende Infekte), stationärer Aufenthalt: Quote</t>
  </si>
  <si>
    <t>Patienten mit Schulterluxation anatomisch oder invers (Wechseleingriff ausgenommen vorbestehende Infekte), stationärer Aufenthalt: Bewertung</t>
  </si>
  <si>
    <t>Patienten mit Schulterluxation anatomisch oder invers (Wechseleingriff ausgenommen vorbestehende Infekte), stationärer Aufenthalt: Kommentar Zentrum</t>
  </si>
  <si>
    <t>Patienten mit Schulterluxation anatomisch oder invers (Wechseleingriff ausgenommen vorbestehende Infekte), stationärer Aufenthalt: Auditbericht FE</t>
  </si>
  <si>
    <t>Patienten mit Schulterluxation anatomisch oder invers (Wechseleingriff ausgenommen vorbestehende Infekte), 90 Tage nach Index-OP: Zähler</t>
  </si>
  <si>
    <t>Patienten mit Schulterluxation anatomisch oder invers (Wechseleingriff ausgenommen vorbestehende Infekte), 90 Tage nach Index-OP:Nenner</t>
  </si>
  <si>
    <t>Patienten mit Schulterluxation anatomisch oder invers (Wechseleingriff ausgenommen vorbestehende Infekte), 90 Tage nach Index-OP: Quote</t>
  </si>
  <si>
    <t>Patienten mit Schulterluxation anatomisch oder invers (Wechseleingriff ausgenommen vorbestehende Infekte), 90 Tage nach Index-OP: Bewertung</t>
  </si>
  <si>
    <t>Patienten mit Schulterluxation anatomisch oder invers (Wechseleingriff ausgenommen vorbestehende Infekte), 90 Tage nach Index-OP: Kommentar Zentrum</t>
  </si>
  <si>
    <t>Patienten mit Schulterluxation anatomisch oder invers (Wechseleingriff ausgenommen vorbestehende Infekte), 90 Tage nach Index-OP: Auditbericht FE</t>
  </si>
  <si>
    <t>Infektionsrate (Primärendoprothetik inklusive Frakturendoprothetik und Frakturfolgezustände ausgenommen vorbestehende Infekte oder Kontamination), stationärer Aufenthalt inklusive 90 Tage nach Index-OP: Zähler</t>
  </si>
  <si>
    <t>Infektionsrate (Primärendoprothetik inklusive Frakturendoprothetik und Frakturfolgezustände ausgenommen vorbestehende Infekte oder Kontamination), stationärer Aufenthalt inklusive 90 Tage nach Index-OP: Nenner</t>
  </si>
  <si>
    <t>Infektionsrate (Primärendoprothetik inklusive Frakturendoprothetik und Frakturfolgezustände ausgenommen vorbestehende Infekte oder Kontamination), stationärer Aufenthalt inklusive 90 Tage nach Index-OP: Quote</t>
  </si>
  <si>
    <t>Infektionsrate (Primärendoprothetik inklusive Frakturendoprothetik und Frakturfolgezustände ausgenommen vorbestehende Infekte oder Kontamination), stationärer Aufenthalt inklusive 90 Tage nach Index-OP: Bewertung</t>
  </si>
  <si>
    <t>Infektionsrate (Primärendoprothetik inklusive Frakturendoprothetik und Frakturfolgezustände ausgenommen vorbestehende Infekte oder Kontamination), stationärer Aufenthalt inklusive 90 Tage nach Index-OP: Kommentar Zentrum</t>
  </si>
  <si>
    <t>Infektionsrate (Primärendoprothetik inklusive Frakturendoprothetik und Frakturfolgezustände ausgenommen vorbestehende Infekte oder Kontamination), stationärer Aufenthalt inklusive 90 Tage nach Index-OP: Auditbericht FE</t>
  </si>
  <si>
    <t>Infektionsrate (Wechseleingriff ausgenommen vorbestehende Infekte oder Kontamination) , stationärer Aufenthalt inklusive 90 Tage nach Index-OP: Zähler</t>
  </si>
  <si>
    <t>Infektionsrate (Wechseleingriff ausgenommen vorbestehende Infekte oder Kontamination) , stationärer Aufenthalt inklusive 90 Tage nach Index-OP:Nenner</t>
  </si>
  <si>
    <t>Infektionsrate (Wechseleingriff ausgenommen vorbestehende Infekte oder Kontamination) , stationärer Aufenthalt inklusive 90 Tage nach Index-OP: Quote</t>
  </si>
  <si>
    <t>Infektionsrate (Wechseleingriff ausgenommen vorbestehende Infekte oder Kontamination) , stationärer Aufenthalt inklusive 90 Tage nach Index-OP: Bewertung</t>
  </si>
  <si>
    <t>Infektionsrate (Wechseleingriff ausgenommen vorbestehende Infekte oder Kontamination) , stationärer Aufenthalt inklusive 90 Tage nach Index-OP: Kommentar Zentrum</t>
  </si>
  <si>
    <t>Infektionsrate (Wechseleingriff ausgenommen vorbestehende Infekte oder Kontamination) , stationärer Aufenthalt inklusive 90 Tage nach Index-OP: Auditbericht FE</t>
  </si>
  <si>
    <t>Neurologische Komplikationen (Primärendoprothetik inklusive Frakturendoprothetik und Frakturfolgezustände), stationärer Aufenthalt: Zähler</t>
  </si>
  <si>
    <t>Neurologische Komplikationen (Primärendoprothetik inklusive Frakturendoprothetik und Frakturfolgezustände), stationärer Aufenthalt: Nenner</t>
  </si>
  <si>
    <t>Neurologische Komplikationen (Primärendoprothetik inklusive Frakturendoprothetik und Frakturfolgezustände), stationärer Aufenthalt: Quote</t>
  </si>
  <si>
    <t>Neurologische Komplikationen (Primärendoprothetik inklusive Frakturendoprothetik und Frakturfolgezustände), stationärer Aufenthalt: Bewertung</t>
  </si>
  <si>
    <t>Neurologische Komplikationen (Primärendoprothetik inklusive Frakturendoprothetik und Frakturfolgezustände), stationärer Aufenthalt: Kommentar Zentrum</t>
  </si>
  <si>
    <t>Neurologische Komplikationen (Primärendoprothetik inklusive Frakturendoprothetik und Frakturfolgezustände), stationärer Aufenthalt: Auditbericht FE</t>
  </si>
  <si>
    <t>Neurologische Komplikationen (Primärendoprothetik inklusive Frakturendoprothetik und Frakturfolgezustände), 90 Tage nach Index-OP: Zähler</t>
  </si>
  <si>
    <t>Neurologische Komplikationen (Primärendoprothetik inklusive Frakturendoprothetik und Frakturfolgezustände), 90 Tage nach Index-OP:Nenner</t>
  </si>
  <si>
    <t>Neurologische Komplikationen (Primärendoprothetik inklusive Frakturendoprothetik und Frakturfolgezustände), 90 Tage nach Index-OP: Quote</t>
  </si>
  <si>
    <t>Neurologische Komplikationen (Primärendoprothetik inklusive Frakturendoprothetik und Frakturfolgezustände), 90 Tage nach Index-OP: Bewertung</t>
  </si>
  <si>
    <t>Neurologische Komplikationen (Primärendoprothetik inklusive Frakturendoprothetik und Frakturfolgezustände), 90 Tage nach Index-OP: Kommentar Zentrum</t>
  </si>
  <si>
    <t>Neurologische Komplikationen (Primärendoprothetik inklusive Frakturendoprothetik und Frakturfolgezustände), 90 Tage nach Index-OP: Auditbericht FE</t>
  </si>
  <si>
    <t>Neurologische Komplikationen  (Wechseleingriff), stationärer Aufenthalt: Zähler</t>
  </si>
  <si>
    <t>Neurologische Komplikationen  (Wechseleingriff), stationärer Aufenthalt: Nenner</t>
  </si>
  <si>
    <t>Neurologische Komplikationen  (Wechseleingriff), stationärer Aufenthalt: Quote</t>
  </si>
  <si>
    <t>Neurologische Komplikationen  (Wechseleingriff), stationärer Aufenthalt: Bewertung</t>
  </si>
  <si>
    <t>Neurologische Komplikationen  (Wechseleingriff), stationärer Aufenthalt: Kommentar Zentrum</t>
  </si>
  <si>
    <t>Neurologische Komplikationen  (Wechseleingriff), stationärer Aufenthalt: Auditbericht FE</t>
  </si>
  <si>
    <t>Neurologische Komplikationen  (Wechseleingriff), 90 Tage nach Index-OP: Zähler</t>
  </si>
  <si>
    <t>Neurologische Komplikationen  (Wechseleingriff), 90 Tage nach Index-OP:Nenner</t>
  </si>
  <si>
    <t>Neurologische Komplikationen  (Wechseleingriff), 90 Tage nach Index-OP: Quote</t>
  </si>
  <si>
    <t>Neurologische Komplikationen  (Wechseleingriff), 90 Tage nach Index-OP: Bewertung</t>
  </si>
  <si>
    <t>Neurologische Komplikationen  (Wechseleingriff), 90 Tage nach Index-OP: Kommentar Zentrum</t>
  </si>
  <si>
    <t>Neurologische Komplikationen  (Wechseleingriff), 90 Tage nach Index-OP: Auditbericht FE</t>
  </si>
  <si>
    <t>Revisionspflichtiges Hämatom (Primärendoprothetik inklusive Frakturendoprothetik und Frakturfolgezustände), Zähler</t>
  </si>
  <si>
    <t>Revisionspflichtiges Hämatom (Primärendoprothetik inklusive Frakturendoprothetik und Frakturfolgezustände), Nenner</t>
  </si>
  <si>
    <t>Revisionspflichtiges Hämatom (Primärendoprothetik inklusive Frakturendoprothetik und Frakturfolgezustände), Quote</t>
  </si>
  <si>
    <t>Revisionspflichtiges Hämatom (Primärendoprothetik inklusive Frakturendoprothetik und Frakturfolgezustände), Bewertung</t>
  </si>
  <si>
    <t>Revisionspflichtiges Hämatom (Primärendoprothetik inklusive Frakturendoprothetik und Frakturfolgezustände), Kommentar Zentrum</t>
  </si>
  <si>
    <t>Revisionspflichtiges Hämatom (Primärendoprothetik inklusive Frakturendoprothetik und Frakturfolgezustände), Auditbericht FE</t>
  </si>
  <si>
    <t>präoperativ (&lt; 6 Monate alt)</t>
  </si>
  <si>
    <t xml:space="preserve">≤  10 % </t>
  </si>
  <si>
    <r>
      <t xml:space="preserve">Neurologische Komplikationen anatomisch oder invers 
</t>
    </r>
    <r>
      <rPr>
        <b/>
        <sz val="10"/>
        <color theme="1"/>
        <rFont val="Arial"/>
        <family val="2"/>
      </rPr>
      <t>(Wechseleingriff)</t>
    </r>
    <r>
      <rPr>
        <sz val="10"/>
        <color theme="1"/>
        <rFont val="Arial"/>
        <family val="2"/>
      </rPr>
      <t xml:space="preserve">
</t>
    </r>
  </si>
  <si>
    <r>
      <t xml:space="preserve">Schnitt-Naht-Zeit 
</t>
    </r>
    <r>
      <rPr>
        <b/>
        <sz val="10"/>
        <color theme="1"/>
        <rFont val="Arial"/>
        <family val="2"/>
      </rPr>
      <t xml:space="preserve">(Primärendoprothetik) </t>
    </r>
    <r>
      <rPr>
        <sz val="10"/>
        <color theme="1"/>
        <rFont val="Arial"/>
        <family val="2"/>
      </rPr>
      <t>*</t>
    </r>
  </si>
  <si>
    <t>≤  5 % der Patienten weisen eine Operationsdauer von &gt; 120 min auf</t>
  </si>
  <si>
    <t>X</t>
  </si>
  <si>
    <t>Anzahl Kein S/HO</t>
  </si>
  <si>
    <t>N1 (220202)</t>
  </si>
  <si>
    <t>Phase 4_3. Wiederholaudit</t>
  </si>
  <si>
    <t>Phase 4_1. Überwachungsaudit</t>
  </si>
  <si>
    <t>Phase 4_2. Überwachungsaudit</t>
  </si>
  <si>
    <t>N1 (220601)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</si>
</sst>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4"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0"/>
      <color theme="1"/>
      <name val="Arial"/>
      <family val="2"/>
    </font>
    <font>
      <b/>
      <sz val="10"/>
      <color indexed="8"/>
      <name val="Arial"/>
      <family val="2"/>
    </font>
    <font>
      <sz val="11"/>
      <color indexed="8"/>
      <name val="Calibri"/>
      <family val="2"/>
    </font>
    <font>
      <b/>
      <i/>
      <sz val="10"/>
      <color theme="1"/>
      <name val="Arial"/>
      <family val="2"/>
    </font>
    <font>
      <sz val="10"/>
      <name val="Arial"/>
      <family val="2"/>
    </font>
    <font>
      <sz val="8"/>
      <color theme="1"/>
      <name val="Arial"/>
      <family val="2"/>
    </font>
    <font>
      <sz val="11"/>
      <color theme="1"/>
      <name val="Arial"/>
      <family val="2"/>
    </font>
    <font>
      <sz val="3"/>
      <color theme="1"/>
      <name val="Arial"/>
      <family val="2"/>
    </font>
    <font>
      <b/>
      <sz val="14"/>
      <color theme="1"/>
      <name val="Arial"/>
      <family val="2"/>
    </font>
    <font>
      <b/>
      <sz val="10"/>
      <name val="Arial"/>
      <family val="2"/>
    </font>
    <font>
      <b/>
      <sz val="10"/>
      <color rgb="FFFF0000"/>
      <name val="Arial"/>
      <family val="2"/>
    </font>
    <font>
      <sz val="10"/>
      <color rgb="FF000000"/>
      <name val="Arial"/>
      <family val="2"/>
    </font>
    <font>
      <sz val="9"/>
      <color indexed="81"/>
      <name val="Segoe UI"/>
      <family val="2"/>
    </font>
    <font>
      <u/>
      <sz val="11"/>
      <color theme="10"/>
      <name val="Calibri"/>
      <family val="2"/>
      <scheme val="minor"/>
    </font>
    <font>
      <b/>
      <sz val="12"/>
      <color theme="1"/>
      <name val="Arial"/>
      <family val="2"/>
    </font>
    <font>
      <u/>
      <sz val="10"/>
      <color theme="10"/>
      <name val="Arial"/>
      <family val="2"/>
    </font>
    <font>
      <sz val="10"/>
      <color rgb="FF0070C0"/>
      <name val="Arial"/>
      <family val="2"/>
    </font>
    <font>
      <sz val="9"/>
      <color theme="1"/>
      <name val="Calibri"/>
      <family val="2"/>
      <scheme val="minor"/>
    </font>
    <font>
      <sz val="8"/>
      <name val="Arial"/>
      <family val="2"/>
    </font>
    <font>
      <sz val="10"/>
      <color theme="1"/>
      <name val="Calibri"/>
      <family val="2"/>
      <scheme val="minor"/>
    </font>
    <font>
      <b/>
      <sz val="10"/>
      <color theme="9" tint="-0.249977111117893"/>
      <name val="Arial"/>
      <family val="2"/>
    </font>
    <font>
      <sz val="10"/>
      <name val="Calibri"/>
      <family val="2"/>
      <scheme val="minor"/>
    </font>
    <font>
      <b/>
      <sz val="9"/>
      <color theme="1"/>
      <name val="Arial"/>
      <family val="2"/>
    </font>
    <font>
      <sz val="10"/>
      <color theme="0" tint="-0.14999847407452621"/>
      <name val="Arial"/>
      <family val="2"/>
    </font>
    <font>
      <sz val="9"/>
      <color indexed="81"/>
      <name val="Arial"/>
      <family val="2"/>
    </font>
    <font>
      <sz val="11"/>
      <color theme="1"/>
      <name val="Calibri"/>
      <family val="2"/>
      <scheme val="minor"/>
    </font>
    <font>
      <sz val="9"/>
      <name val="Calibri"/>
      <family val="2"/>
      <scheme val="minor"/>
    </font>
    <font>
      <u/>
      <sz val="10"/>
      <color theme="0"/>
      <name val="Arial"/>
      <family val="2"/>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rgb="FFE8F5FC"/>
        <bgColor indexed="64"/>
      </patternFill>
    </fill>
    <fill>
      <patternFill patternType="solid">
        <fgColor theme="9" tint="-0.249977111117893"/>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99"/>
        <bgColor indexed="64"/>
      </patternFill>
    </fill>
    <fill>
      <patternFill patternType="solid">
        <fgColor theme="9"/>
        <bgColor indexed="64"/>
      </patternFill>
    </fill>
  </fills>
  <borders count="50">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diagonal/>
    </border>
    <border>
      <left style="medium">
        <color indexed="64"/>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style="thin">
        <color auto="1"/>
      </bottom>
      <diagonal/>
    </border>
    <border>
      <left style="thin">
        <color auto="1"/>
      </left>
      <right style="medium">
        <color auto="1"/>
      </right>
      <top style="medium">
        <color auto="1"/>
      </top>
      <bottom/>
      <diagonal/>
    </border>
    <border>
      <left style="medium">
        <color auto="1"/>
      </left>
      <right style="thin">
        <color auto="1"/>
      </right>
      <top style="thin">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bottom style="medium">
        <color indexed="64"/>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top style="thin">
        <color auto="1"/>
      </top>
      <bottom style="medium">
        <color auto="1"/>
      </bottom>
      <diagonal/>
    </border>
    <border>
      <left style="thin">
        <color auto="1"/>
      </left>
      <right style="medium">
        <color indexed="64"/>
      </right>
      <top/>
      <bottom style="medium">
        <color indexed="64"/>
      </bottom>
      <diagonal/>
    </border>
    <border>
      <left/>
      <right style="medium">
        <color indexed="64"/>
      </right>
      <top style="thin">
        <color auto="1"/>
      </top>
      <bottom style="medium">
        <color indexed="64"/>
      </bottom>
      <diagonal/>
    </border>
  </borders>
  <cellStyleXfs count="4">
    <xf numFmtId="0" fontId="0" fillId="0" borderId="0"/>
    <xf numFmtId="9" fontId="8" fillId="0" borderId="0" applyFont="0" applyFill="0" applyBorder="0" applyAlignment="0" applyProtection="0"/>
    <xf numFmtId="0" fontId="19" fillId="0" borderId="0" applyNumberFormat="0" applyFill="0" applyBorder="0" applyAlignment="0" applyProtection="0"/>
    <xf numFmtId="9" fontId="31" fillId="0" borderId="0" applyFont="0" applyFill="0" applyBorder="0" applyAlignment="0" applyProtection="0"/>
  </cellStyleXfs>
  <cellXfs count="383">
    <xf numFmtId="0" fontId="0" fillId="0" borderId="0" xfId="0"/>
    <xf numFmtId="0" fontId="11" fillId="3" borderId="1" xfId="0" applyFont="1" applyFill="1" applyBorder="1" applyAlignment="1" applyProtection="1">
      <alignment horizontal="left" vertical="center" wrapText="1"/>
      <protection locked="0"/>
    </xf>
    <xf numFmtId="0" fontId="3" fillId="0" borderId="0" xfId="0" applyFont="1" applyFill="1" applyBorder="1"/>
    <xf numFmtId="0" fontId="10" fillId="0" borderId="0" xfId="0" applyFont="1" applyFill="1" applyBorder="1" applyAlignment="1"/>
    <xf numFmtId="0" fontId="10" fillId="0" borderId="0" xfId="0" applyFont="1" applyFill="1" applyBorder="1"/>
    <xf numFmtId="0" fontId="6" fillId="0" borderId="0" xfId="0" applyFont="1" applyFill="1" applyAlignment="1" applyProtection="1">
      <alignment horizontal="left" vertical="center"/>
    </xf>
    <xf numFmtId="0" fontId="3" fillId="0" borderId="8" xfId="0" applyFont="1" applyFill="1" applyBorder="1"/>
    <xf numFmtId="0" fontId="10" fillId="0" borderId="8" xfId="0" applyFont="1" applyFill="1" applyBorder="1"/>
    <xf numFmtId="0" fontId="22" fillId="0" borderId="0" xfId="0" applyFont="1" applyFill="1" applyBorder="1"/>
    <xf numFmtId="0" fontId="12" fillId="0" borderId="0" xfId="0" applyFont="1" applyFill="1" applyAlignment="1" applyProtection="1"/>
    <xf numFmtId="0" fontId="12" fillId="0" borderId="0" xfId="0" applyFont="1" applyFill="1" applyAlignment="1" applyProtection="1">
      <alignment horizontal="center" vertical="center"/>
    </xf>
    <xf numFmtId="0" fontId="12" fillId="0" borderId="0" xfId="0" applyFont="1" applyFill="1" applyAlignment="1" applyProtection="1">
      <alignment horizontal="left"/>
    </xf>
    <xf numFmtId="0" fontId="3" fillId="0" borderId="0" xfId="0" applyFont="1" applyFill="1" applyAlignment="1" applyProtection="1">
      <alignment horizontal="left" vertical="center"/>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center" vertical="center"/>
    </xf>
    <xf numFmtId="0" fontId="4" fillId="0" borderId="0" xfId="0" applyFont="1" applyFill="1" applyProtection="1"/>
    <xf numFmtId="0" fontId="4" fillId="0" borderId="0" xfId="0" applyFont="1" applyFill="1" applyAlignment="1" applyProtection="1">
      <alignment horizontal="center"/>
    </xf>
    <xf numFmtId="0" fontId="16" fillId="0" borderId="0" xfId="0" applyFont="1" applyFill="1" applyAlignment="1" applyProtection="1"/>
    <xf numFmtId="0" fontId="12" fillId="0" borderId="0" xfId="0" applyFont="1" applyFill="1" applyBorder="1" applyAlignment="1" applyProtection="1">
      <alignment horizontal="center" vertical="center"/>
    </xf>
    <xf numFmtId="0" fontId="4" fillId="0" borderId="0" xfId="0" applyFont="1" applyFill="1" applyAlignment="1" applyProtection="1"/>
    <xf numFmtId="0" fontId="9" fillId="0" borderId="0" xfId="0" applyFont="1" applyFill="1" applyAlignment="1" applyProtection="1">
      <alignment vertical="center"/>
    </xf>
    <xf numFmtId="0" fontId="4" fillId="0" borderId="0" xfId="0" applyFont="1" applyFill="1" applyBorder="1" applyAlignment="1" applyProtection="1">
      <alignment horizontal="center"/>
    </xf>
    <xf numFmtId="0" fontId="4" fillId="0" borderId="0" xfId="0" applyFont="1" applyFill="1" applyBorder="1" applyProtection="1"/>
    <xf numFmtId="0" fontId="6" fillId="0" borderId="0" xfId="0" applyFont="1" applyFill="1" applyBorder="1" applyAlignment="1" applyProtection="1">
      <alignment horizontal="center" vertical="center" wrapText="1"/>
    </xf>
    <xf numFmtId="16" fontId="9" fillId="0" borderId="0" xfId="0" applyNumberFormat="1" applyFont="1" applyFill="1" applyAlignment="1" applyProtection="1">
      <alignment horizontal="left" vertical="center"/>
    </xf>
    <xf numFmtId="0" fontId="4" fillId="3" borderId="0" xfId="0" applyFont="1" applyFill="1" applyProtection="1"/>
    <xf numFmtId="0" fontId="4" fillId="3" borderId="0" xfId="0" applyFont="1" applyFill="1" applyAlignment="1" applyProtection="1">
      <alignment horizontal="center"/>
    </xf>
    <xf numFmtId="0" fontId="4" fillId="3" borderId="0" xfId="0" applyFont="1" applyFill="1" applyAlignment="1" applyProtection="1"/>
    <xf numFmtId="0" fontId="4" fillId="4" borderId="18" xfId="0" applyFont="1" applyFill="1" applyBorder="1" applyAlignment="1" applyProtection="1">
      <alignment horizontal="center" vertical="center"/>
    </xf>
    <xf numFmtId="0" fontId="4" fillId="4" borderId="8" xfId="0" applyFont="1" applyFill="1" applyBorder="1" applyAlignment="1" applyProtection="1">
      <alignment horizontal="center" vertical="center" wrapText="1"/>
    </xf>
    <xf numFmtId="0" fontId="4" fillId="3" borderId="0" xfId="0" applyFont="1" applyFill="1" applyBorder="1" applyAlignment="1" applyProtection="1">
      <alignment horizontal="center"/>
    </xf>
    <xf numFmtId="0" fontId="4" fillId="6" borderId="18" xfId="0" applyFont="1" applyFill="1" applyBorder="1" applyAlignment="1" applyProtection="1">
      <alignment horizontal="center" vertical="center"/>
      <protection locked="0"/>
    </xf>
    <xf numFmtId="0" fontId="4" fillId="6" borderId="18" xfId="0" applyFont="1" applyFill="1" applyBorder="1" applyAlignment="1" applyProtection="1">
      <alignment horizontal="center" vertical="center" wrapText="1"/>
      <protection locked="0"/>
    </xf>
    <xf numFmtId="0" fontId="6" fillId="3" borderId="0" xfId="0" applyFont="1" applyFill="1" applyProtection="1"/>
    <xf numFmtId="0" fontId="3" fillId="0" borderId="0" xfId="0" applyFont="1" applyFill="1" applyBorder="1" applyAlignment="1" applyProtection="1">
      <alignment horizontal="left" vertical="center" wrapText="1"/>
    </xf>
    <xf numFmtId="1" fontId="6" fillId="0" borderId="0" xfId="0" applyNumberFormat="1" applyFont="1" applyFill="1" applyBorder="1" applyAlignment="1" applyProtection="1">
      <alignment horizontal="center" vertical="center" wrapText="1"/>
    </xf>
    <xf numFmtId="1" fontId="6" fillId="0" borderId="0" xfId="0" applyNumberFormat="1" applyFont="1" applyFill="1" applyBorder="1" applyAlignment="1" applyProtection="1">
      <alignment horizontal="center"/>
    </xf>
    <xf numFmtId="0" fontId="6" fillId="0" borderId="0" xfId="0" applyFont="1" applyFill="1" applyAlignment="1" applyProtection="1">
      <alignment vertical="center"/>
    </xf>
    <xf numFmtId="0" fontId="10" fillId="3" borderId="0" xfId="0" applyFont="1" applyFill="1" applyProtection="1"/>
    <xf numFmtId="0" fontId="23" fillId="0" borderId="0" xfId="0" applyFont="1"/>
    <xf numFmtId="0" fontId="23" fillId="0" borderId="0" xfId="0" applyFont="1" applyAlignment="1">
      <alignment vertical="top" wrapText="1"/>
    </xf>
    <xf numFmtId="0" fontId="23" fillId="4" borderId="8" xfId="0" applyFont="1" applyFill="1" applyBorder="1" applyAlignment="1">
      <alignment vertical="top" wrapText="1"/>
    </xf>
    <xf numFmtId="0" fontId="23" fillId="0" borderId="8" xfId="0" applyFont="1" applyBorder="1" applyAlignment="1">
      <alignment horizontal="left" vertical="top" wrapText="1"/>
    </xf>
    <xf numFmtId="14" fontId="23" fillId="0" borderId="8" xfId="0" applyNumberFormat="1" applyFont="1" applyBorder="1" applyAlignment="1">
      <alignment horizontal="left" vertical="top" wrapText="1"/>
    </xf>
    <xf numFmtId="1" fontId="23" fillId="0" borderId="8" xfId="0" applyNumberFormat="1" applyFont="1" applyBorder="1" applyAlignment="1">
      <alignment horizontal="left" vertical="top" wrapText="1"/>
    </xf>
    <xf numFmtId="0" fontId="23" fillId="0" borderId="8" xfId="0" applyFont="1" applyBorder="1" applyAlignment="1">
      <alignment horizontal="left"/>
    </xf>
    <xf numFmtId="0" fontId="23" fillId="0" borderId="0" xfId="0" applyFont="1" applyAlignment="1">
      <alignment horizontal="left"/>
    </xf>
    <xf numFmtId="10" fontId="23" fillId="0" borderId="8" xfId="0" applyNumberFormat="1" applyFont="1" applyBorder="1" applyAlignment="1">
      <alignment horizontal="left" vertical="top" wrapText="1"/>
    </xf>
    <xf numFmtId="0" fontId="23" fillId="0" borderId="8" xfId="0" applyFont="1" applyFill="1" applyBorder="1" applyAlignment="1">
      <alignment horizontal="left"/>
    </xf>
    <xf numFmtId="0" fontId="3" fillId="0" borderId="8" xfId="0" applyFont="1" applyFill="1" applyBorder="1" applyAlignment="1" applyProtection="1">
      <alignment horizontal="center" vertical="center"/>
      <protection locked="0"/>
    </xf>
    <xf numFmtId="0" fontId="11" fillId="0" borderId="0" xfId="0" applyFont="1" applyFill="1" applyAlignment="1" applyProtection="1"/>
    <xf numFmtId="0" fontId="12" fillId="0" borderId="0" xfId="0" applyFont="1" applyFill="1" applyBorder="1" applyAlignment="1" applyProtection="1"/>
    <xf numFmtId="0" fontId="24" fillId="0" borderId="0" xfId="0" applyFont="1" applyFill="1" applyAlignment="1" applyProtection="1"/>
    <xf numFmtId="0" fontId="24" fillId="0" borderId="0" xfId="0" applyFont="1" applyFill="1" applyAlignment="1" applyProtection="1">
      <alignment horizontal="right"/>
    </xf>
    <xf numFmtId="0" fontId="1" fillId="0" borderId="0" xfId="0" applyFont="1" applyFill="1" applyBorder="1" applyAlignment="1" applyProtection="1">
      <alignment horizontal="left" vertical="center"/>
    </xf>
    <xf numFmtId="0" fontId="10" fillId="0" borderId="8" xfId="0" applyFont="1" applyFill="1" applyBorder="1" applyAlignment="1"/>
    <xf numFmtId="0" fontId="3" fillId="0" borderId="0" xfId="0" applyFont="1" applyFill="1"/>
    <xf numFmtId="0" fontId="22" fillId="0" borderId="0" xfId="0" applyFont="1" applyFill="1"/>
    <xf numFmtId="0" fontId="2" fillId="0" borderId="8" xfId="0" applyFont="1" applyFill="1" applyBorder="1"/>
    <xf numFmtId="14" fontId="3" fillId="0" borderId="8" xfId="0" applyNumberFormat="1" applyFont="1" applyFill="1" applyBorder="1"/>
    <xf numFmtId="15" fontId="3" fillId="0" borderId="8" xfId="0" applyNumberFormat="1" applyFont="1" applyFill="1" applyBorder="1"/>
    <xf numFmtId="14" fontId="3" fillId="0" borderId="0" xfId="0" applyNumberFormat="1" applyFont="1" applyFill="1"/>
    <xf numFmtId="49" fontId="3" fillId="0" borderId="0" xfId="0" applyNumberFormat="1" applyFont="1" applyFill="1"/>
    <xf numFmtId="0" fontId="4" fillId="7" borderId="9" xfId="0" applyFont="1" applyFill="1" applyBorder="1" applyProtection="1"/>
    <xf numFmtId="0" fontId="9" fillId="7" borderId="10" xfId="0" applyFont="1" applyFill="1" applyBorder="1" applyAlignment="1" applyProtection="1">
      <alignment vertical="center"/>
    </xf>
    <xf numFmtId="0" fontId="4" fillId="7" borderId="10" xfId="0" applyFont="1" applyFill="1" applyBorder="1" applyProtection="1"/>
    <xf numFmtId="0" fontId="4" fillId="7" borderId="12" xfId="0" applyFont="1" applyFill="1" applyBorder="1" applyProtection="1"/>
    <xf numFmtId="0" fontId="9" fillId="7" borderId="0" xfId="0" applyFont="1" applyFill="1" applyBorder="1" applyAlignment="1" applyProtection="1">
      <alignment vertical="center"/>
    </xf>
    <xf numFmtId="0" fontId="4" fillId="7" borderId="0" xfId="0" applyFont="1" applyFill="1" applyBorder="1" applyProtection="1"/>
    <xf numFmtId="0" fontId="4" fillId="7" borderId="3" xfId="0" applyFont="1" applyFill="1" applyBorder="1" applyProtection="1"/>
    <xf numFmtId="0" fontId="11" fillId="7" borderId="0" xfId="0" applyFont="1" applyFill="1" applyBorder="1" applyAlignment="1" applyProtection="1">
      <alignment horizontal="left" vertical="top" wrapText="1"/>
    </xf>
    <xf numFmtId="0" fontId="4" fillId="7" borderId="14" xfId="0" applyFont="1" applyFill="1" applyBorder="1" applyProtection="1"/>
    <xf numFmtId="0" fontId="4" fillId="0" borderId="0" xfId="0" applyFont="1" applyFill="1" applyBorder="1" applyAlignment="1" applyProtection="1">
      <alignment horizontal="left" vertical="top" wrapText="1"/>
    </xf>
    <xf numFmtId="0" fontId="4" fillId="0" borderId="0" xfId="0" applyFont="1" applyFill="1" applyBorder="1" applyAlignment="1" applyProtection="1">
      <alignment horizontal="center" vertical="center" wrapText="1"/>
    </xf>
    <xf numFmtId="0" fontId="1" fillId="0" borderId="0" xfId="0" applyFont="1" applyFill="1" applyAlignment="1" applyProtection="1"/>
    <xf numFmtId="0" fontId="4" fillId="0" borderId="27" xfId="0" applyFont="1" applyFill="1" applyBorder="1" applyAlignment="1" applyProtection="1">
      <alignment vertical="top" wrapText="1"/>
    </xf>
    <xf numFmtId="49" fontId="1" fillId="0" borderId="2" xfId="0" applyNumberFormat="1" applyFont="1" applyFill="1" applyBorder="1" applyAlignment="1" applyProtection="1">
      <alignment horizontal="center" vertical="center"/>
      <protection locked="0"/>
    </xf>
    <xf numFmtId="0" fontId="1" fillId="0" borderId="8" xfId="0" applyFont="1" applyFill="1" applyBorder="1"/>
    <xf numFmtId="0" fontId="6" fillId="4" borderId="1" xfId="0" applyFont="1" applyFill="1" applyBorder="1" applyAlignment="1" applyProtection="1">
      <alignment horizontal="center" vertical="center"/>
    </xf>
    <xf numFmtId="49" fontId="4" fillId="0" borderId="0" xfId="0" applyNumberFormat="1" applyFont="1" applyFill="1" applyBorder="1" applyAlignment="1" applyProtection="1">
      <alignment vertical="center"/>
    </xf>
    <xf numFmtId="0" fontId="4" fillId="0" borderId="0" xfId="0" applyFont="1" applyFill="1" applyBorder="1" applyAlignment="1" applyProtection="1">
      <alignment vertical="center" shrinkToFit="1"/>
    </xf>
    <xf numFmtId="0" fontId="3" fillId="4" borderId="4" xfId="0" applyFont="1" applyFill="1" applyBorder="1" applyAlignment="1" applyProtection="1">
      <alignment horizontal="center" vertical="center"/>
    </xf>
    <xf numFmtId="0" fontId="19" fillId="0" borderId="0" xfId="2" applyFill="1" applyAlignment="1" applyProtection="1"/>
    <xf numFmtId="0" fontId="1" fillId="0" borderId="0" xfId="0" applyFont="1" applyFill="1" applyProtection="1"/>
    <xf numFmtId="0" fontId="10" fillId="0" borderId="0" xfId="0" applyFont="1" applyFill="1" applyProtection="1"/>
    <xf numFmtId="0" fontId="1" fillId="0" borderId="8" xfId="0" applyFont="1" applyFill="1" applyBorder="1" applyAlignment="1" applyProtection="1">
      <alignment horizontal="center" vertical="center"/>
      <protection locked="0"/>
    </xf>
    <xf numFmtId="0" fontId="1" fillId="0" borderId="0" xfId="0" applyFont="1" applyFill="1" applyAlignment="1" applyProtection="1">
      <alignment vertical="top"/>
    </xf>
    <xf numFmtId="0" fontId="22" fillId="0" borderId="0" xfId="0" applyFont="1" applyFill="1" applyBorder="1" applyAlignment="1">
      <alignment horizontal="right"/>
    </xf>
    <xf numFmtId="0" fontId="1" fillId="0" borderId="0" xfId="0" applyFont="1" applyFill="1" applyBorder="1" applyAlignment="1" applyProtection="1">
      <alignment horizontal="center"/>
    </xf>
    <xf numFmtId="0" fontId="21" fillId="0" borderId="0" xfId="2" applyFont="1" applyFill="1" applyAlignment="1" applyProtection="1">
      <alignment horizontal="right"/>
    </xf>
    <xf numFmtId="0" fontId="1" fillId="0" borderId="0" xfId="0" applyFont="1" applyFill="1" applyAlignment="1" applyProtection="1">
      <alignment horizontal="left" vertical="center"/>
    </xf>
    <xf numFmtId="0" fontId="4" fillId="0" borderId="0" xfId="0" applyFont="1" applyFill="1" applyAlignment="1" applyProtection="1">
      <alignment horizontal="left" vertical="center"/>
    </xf>
    <xf numFmtId="0" fontId="12" fillId="0" borderId="0" xfId="0" applyFont="1" applyFill="1" applyProtection="1"/>
    <xf numFmtId="0" fontId="13" fillId="0" borderId="0" xfId="0" applyFont="1" applyFill="1" applyAlignment="1" applyProtection="1">
      <alignment vertical="top" wrapText="1"/>
    </xf>
    <xf numFmtId="0" fontId="14" fillId="0" borderId="0" xfId="0" applyFont="1" applyFill="1" applyAlignment="1" applyProtection="1"/>
    <xf numFmtId="0" fontId="5" fillId="0" borderId="0" xfId="0" applyFont="1" applyFill="1" applyAlignment="1" applyProtection="1">
      <alignment vertical="center"/>
    </xf>
    <xf numFmtId="0" fontId="5" fillId="0" borderId="0" xfId="0" applyFont="1" applyFill="1" applyBorder="1" applyAlignment="1" applyProtection="1">
      <alignment vertical="center"/>
    </xf>
    <xf numFmtId="0" fontId="5" fillId="0" borderId="9" xfId="0" applyFont="1" applyFill="1" applyBorder="1" applyAlignment="1" applyProtection="1">
      <alignment vertical="center"/>
    </xf>
    <xf numFmtId="0" fontId="5" fillId="0" borderId="10" xfId="0" applyFont="1" applyFill="1" applyBorder="1" applyAlignment="1" applyProtection="1">
      <alignment vertical="center"/>
    </xf>
    <xf numFmtId="0" fontId="5" fillId="0" borderId="11" xfId="0" applyFont="1" applyFill="1" applyBorder="1" applyAlignment="1" applyProtection="1">
      <alignment vertical="center"/>
    </xf>
    <xf numFmtId="0" fontId="5" fillId="0" borderId="12" xfId="0" applyFont="1" applyFill="1" applyBorder="1" applyAlignment="1" applyProtection="1">
      <alignment vertical="center"/>
    </xf>
    <xf numFmtId="0" fontId="6" fillId="0" borderId="0" xfId="0" applyFont="1" applyFill="1" applyBorder="1" applyAlignment="1" applyProtection="1">
      <alignment vertical="center"/>
    </xf>
    <xf numFmtId="0" fontId="5" fillId="0" borderId="3" xfId="0" applyFont="1" applyFill="1" applyBorder="1" applyAlignment="1" applyProtection="1">
      <alignment vertical="center"/>
    </xf>
    <xf numFmtId="0" fontId="5" fillId="0" borderId="13" xfId="0" applyFont="1" applyFill="1" applyBorder="1" applyAlignment="1" applyProtection="1">
      <alignment vertical="center"/>
    </xf>
    <xf numFmtId="0" fontId="5" fillId="0" borderId="14" xfId="0" applyFont="1" applyFill="1" applyBorder="1" applyAlignment="1" applyProtection="1">
      <alignment vertical="center"/>
    </xf>
    <xf numFmtId="0" fontId="5" fillId="0" borderId="15" xfId="0" applyFont="1" applyFill="1" applyBorder="1" applyAlignment="1" applyProtection="1">
      <alignment vertical="center"/>
    </xf>
    <xf numFmtId="0" fontId="1" fillId="0" borderId="14" xfId="0" applyFont="1" applyFill="1" applyBorder="1" applyAlignment="1" applyProtection="1">
      <alignment horizontal="left" vertical="center" wrapText="1"/>
    </xf>
    <xf numFmtId="0" fontId="5" fillId="0" borderId="32" xfId="0" applyFont="1" applyFill="1" applyBorder="1" applyAlignment="1" applyProtection="1">
      <alignment vertical="center"/>
    </xf>
    <xf numFmtId="0" fontId="5" fillId="0" borderId="29" xfId="0" applyFont="1" applyFill="1" applyBorder="1" applyAlignment="1" applyProtection="1">
      <alignment vertical="center"/>
    </xf>
    <xf numFmtId="0" fontId="5" fillId="0" borderId="24" xfId="0" applyFont="1" applyFill="1" applyBorder="1" applyAlignment="1" applyProtection="1">
      <alignment vertical="center"/>
    </xf>
    <xf numFmtId="0" fontId="6" fillId="0" borderId="12" xfId="0" applyFont="1" applyFill="1" applyBorder="1" applyAlignment="1" applyProtection="1">
      <alignment vertical="center"/>
    </xf>
    <xf numFmtId="0" fontId="1" fillId="0" borderId="0" xfId="0" applyFont="1" applyFill="1" applyBorder="1" applyAlignment="1" applyProtection="1">
      <alignment vertical="center"/>
    </xf>
    <xf numFmtId="0" fontId="1" fillId="0" borderId="31" xfId="0" applyFont="1" applyFill="1" applyBorder="1" applyAlignment="1" applyProtection="1">
      <alignment vertical="center"/>
    </xf>
    <xf numFmtId="0" fontId="5" fillId="4" borderId="8" xfId="0" applyFont="1" applyFill="1" applyBorder="1" applyAlignment="1" applyProtection="1">
      <alignment vertical="center"/>
    </xf>
    <xf numFmtId="0" fontId="5" fillId="0" borderId="31" xfId="0" applyFont="1" applyFill="1" applyBorder="1" applyAlignment="1" applyProtection="1">
      <alignment vertical="center"/>
    </xf>
    <xf numFmtId="0" fontId="5" fillId="6" borderId="8" xfId="0" applyFont="1" applyFill="1" applyBorder="1" applyAlignment="1" applyProtection="1">
      <alignment vertical="center"/>
    </xf>
    <xf numFmtId="0" fontId="5" fillId="0" borderId="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5" fillId="0" borderId="8" xfId="0" applyFont="1" applyFill="1" applyBorder="1" applyAlignment="1" applyProtection="1">
      <alignment vertical="center"/>
    </xf>
    <xf numFmtId="0" fontId="5" fillId="0" borderId="30" xfId="0" applyFont="1" applyFill="1" applyBorder="1" applyAlignment="1" applyProtection="1">
      <alignment horizontal="center" vertical="center"/>
    </xf>
    <xf numFmtId="0" fontId="5" fillId="0" borderId="28" xfId="0" applyFont="1" applyFill="1" applyBorder="1" applyAlignment="1" applyProtection="1">
      <alignment vertical="center"/>
    </xf>
    <xf numFmtId="0" fontId="3" fillId="0" borderId="28" xfId="0" applyFont="1" applyFill="1" applyBorder="1" applyAlignment="1" applyProtection="1">
      <alignment horizontal="left" vertical="center"/>
    </xf>
    <xf numFmtId="0" fontId="3" fillId="0" borderId="25" xfId="0" applyFont="1" applyFill="1" applyBorder="1" applyAlignment="1" applyProtection="1">
      <alignment horizontal="left" vertical="center"/>
    </xf>
    <xf numFmtId="0" fontId="5" fillId="0" borderId="32" xfId="0" applyFont="1" applyFill="1" applyBorder="1" applyAlignment="1" applyProtection="1">
      <alignment horizontal="center" vertical="center"/>
    </xf>
    <xf numFmtId="0" fontId="3" fillId="0" borderId="29" xfId="0" applyFont="1" applyFill="1" applyBorder="1" applyAlignment="1" applyProtection="1">
      <alignment horizontal="left" vertical="center"/>
    </xf>
    <xf numFmtId="0" fontId="3" fillId="0" borderId="24" xfId="0" applyFont="1" applyFill="1" applyBorder="1" applyAlignment="1" applyProtection="1">
      <alignment horizontal="left" vertical="center"/>
    </xf>
    <xf numFmtId="0" fontId="5" fillId="9" borderId="8" xfId="0" applyFont="1" applyFill="1" applyBorder="1" applyAlignment="1" applyProtection="1">
      <alignment vertical="center"/>
    </xf>
    <xf numFmtId="0" fontId="5" fillId="0" borderId="8" xfId="0" applyFont="1" applyFill="1" applyBorder="1" applyAlignment="1" applyProtection="1">
      <alignment horizontal="center" vertical="center"/>
    </xf>
    <xf numFmtId="0" fontId="5" fillId="0" borderId="30" xfId="0" applyFont="1" applyFill="1" applyBorder="1" applyAlignment="1" applyProtection="1">
      <alignment vertical="center"/>
    </xf>
    <xf numFmtId="0" fontId="5" fillId="0" borderId="28"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0" fontId="5" fillId="0" borderId="10" xfId="0" applyFont="1" applyFill="1" applyBorder="1" applyAlignment="1" applyProtection="1">
      <alignment horizontal="center" vertical="center"/>
    </xf>
    <xf numFmtId="0" fontId="5" fillId="0" borderId="1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0" fontId="6" fillId="2" borderId="8" xfId="0" applyFont="1" applyFill="1" applyBorder="1" applyAlignment="1" applyProtection="1">
      <alignment vertical="center"/>
    </xf>
    <xf numFmtId="0" fontId="6" fillId="2" borderId="16" xfId="0" applyFont="1" applyFill="1" applyBorder="1" applyAlignment="1" applyProtection="1">
      <alignment vertical="center"/>
    </xf>
    <xf numFmtId="0" fontId="6" fillId="2" borderId="26" xfId="0" applyFont="1" applyFill="1" applyBorder="1" applyAlignment="1" applyProtection="1">
      <alignment vertical="center"/>
    </xf>
    <xf numFmtId="0" fontId="1" fillId="3" borderId="16" xfId="0" applyFont="1" applyFill="1" applyBorder="1" applyAlignment="1" applyProtection="1">
      <alignment vertical="center" wrapText="1"/>
    </xf>
    <xf numFmtId="0" fontId="21" fillId="3" borderId="14" xfId="2" applyFont="1" applyFill="1" applyBorder="1" applyAlignment="1" applyProtection="1">
      <alignment horizontal="left" vertical="center"/>
    </xf>
    <xf numFmtId="0" fontId="1" fillId="3" borderId="14" xfId="0" applyFont="1" applyFill="1" applyBorder="1" applyAlignment="1" applyProtection="1">
      <alignment horizontal="left" vertical="center" wrapText="1"/>
    </xf>
    <xf numFmtId="0" fontId="1" fillId="3" borderId="0" xfId="0" applyFont="1" applyFill="1" applyBorder="1" applyAlignment="1" applyProtection="1">
      <alignment horizontal="left" vertical="center" wrapText="1"/>
    </xf>
    <xf numFmtId="0" fontId="21" fillId="3" borderId="8" xfId="2" applyFont="1" applyFill="1" applyBorder="1" applyAlignment="1" applyProtection="1">
      <alignment horizontal="left" vertical="center"/>
      <protection locked="0"/>
    </xf>
    <xf numFmtId="0" fontId="5" fillId="10" borderId="8" xfId="0" applyFont="1" applyFill="1" applyBorder="1" applyAlignment="1" applyProtection="1">
      <alignment vertical="center"/>
    </xf>
    <xf numFmtId="0" fontId="21" fillId="0" borderId="8" xfId="2" applyFont="1" applyBorder="1" applyAlignment="1" applyProtection="1">
      <alignment horizontal="left" vertical="center"/>
      <protection locked="0"/>
    </xf>
    <xf numFmtId="0" fontId="12" fillId="0" borderId="0" xfId="0" applyFont="1" applyFill="1" applyProtection="1">
      <protection locked="0"/>
    </xf>
    <xf numFmtId="0" fontId="4" fillId="0" borderId="0" xfId="0" applyFont="1" applyFill="1" applyProtection="1">
      <protection locked="0"/>
    </xf>
    <xf numFmtId="0" fontId="6" fillId="4" borderId="4" xfId="0" applyFont="1" applyFill="1" applyBorder="1" applyAlignment="1" applyProtection="1">
      <alignment horizontal="center" vertical="center"/>
    </xf>
    <xf numFmtId="0" fontId="1" fillId="3" borderId="1" xfId="0" applyFont="1" applyFill="1" applyBorder="1" applyAlignment="1" applyProtection="1">
      <alignment horizontal="center" vertical="center"/>
      <protection locked="0"/>
    </xf>
    <xf numFmtId="0" fontId="1" fillId="0" borderId="0" xfId="0" applyFont="1" applyFill="1" applyAlignment="1" applyProtection="1">
      <alignment vertical="top" wrapText="1"/>
    </xf>
    <xf numFmtId="0" fontId="6" fillId="8" borderId="1" xfId="0" applyFont="1" applyFill="1" applyBorder="1" applyAlignment="1" applyProtection="1">
      <alignmen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top" wrapText="1"/>
    </xf>
    <xf numFmtId="1" fontId="4" fillId="4" borderId="35" xfId="0" applyNumberFormat="1" applyFont="1" applyFill="1" applyBorder="1" applyAlignment="1" applyProtection="1">
      <alignment horizontal="center" vertical="center" shrinkToFit="1"/>
    </xf>
    <xf numFmtId="0" fontId="3" fillId="2" borderId="35" xfId="0" applyFont="1" applyFill="1" applyBorder="1" applyAlignment="1" applyProtection="1">
      <alignment horizontal="center" vertical="center" wrapText="1"/>
    </xf>
    <xf numFmtId="0" fontId="4" fillId="7" borderId="13" xfId="0" applyFont="1" applyFill="1" applyBorder="1" applyProtection="1"/>
    <xf numFmtId="0" fontId="4" fillId="4" borderId="33" xfId="0" applyFont="1" applyFill="1" applyBorder="1" applyAlignment="1" applyProtection="1">
      <alignment horizontal="left" vertical="center" wrapText="1" shrinkToFit="1"/>
    </xf>
    <xf numFmtId="0" fontId="4" fillId="4" borderId="34" xfId="0" applyFont="1" applyFill="1" applyBorder="1" applyAlignment="1" applyProtection="1">
      <alignment horizontal="left" vertical="center" wrapText="1" shrinkToFit="1"/>
    </xf>
    <xf numFmtId="0" fontId="4" fillId="3" borderId="0" xfId="0" applyFont="1" applyFill="1" applyBorder="1" applyProtection="1"/>
    <xf numFmtId="1" fontId="4" fillId="3" borderId="0" xfId="0" applyNumberFormat="1" applyFont="1" applyFill="1" applyBorder="1" applyProtection="1"/>
    <xf numFmtId="0" fontId="4" fillId="7" borderId="0" xfId="0" applyFont="1" applyFill="1" applyBorder="1" applyAlignment="1" applyProtection="1">
      <alignment horizontal="center"/>
    </xf>
    <xf numFmtId="0" fontId="4" fillId="4" borderId="21"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2" fillId="0" borderId="0" xfId="0" applyFont="1" applyFill="1" applyBorder="1"/>
    <xf numFmtId="0" fontId="3" fillId="0" borderId="0" xfId="0" quotePrefix="1" applyFont="1" applyFill="1" applyBorder="1"/>
    <xf numFmtId="0" fontId="1" fillId="0" borderId="0" xfId="0" quotePrefix="1" applyFont="1" applyFill="1" applyBorder="1"/>
    <xf numFmtId="14" fontId="3" fillId="0" borderId="36" xfId="0" applyNumberFormat="1" applyFont="1" applyFill="1" applyBorder="1"/>
    <xf numFmtId="0" fontId="3" fillId="0" borderId="36" xfId="0" applyFont="1" applyFill="1" applyBorder="1"/>
    <xf numFmtId="15" fontId="3" fillId="0" borderId="36" xfId="0" applyNumberFormat="1" applyFont="1" applyFill="1" applyBorder="1"/>
    <xf numFmtId="14" fontId="3" fillId="0" borderId="0" xfId="0" applyNumberFormat="1" applyFont="1" applyFill="1" applyBorder="1"/>
    <xf numFmtId="15" fontId="3" fillId="0" borderId="0" xfId="0" applyNumberFormat="1" applyFont="1" applyFill="1" applyBorder="1"/>
    <xf numFmtId="0" fontId="4" fillId="7" borderId="0" xfId="0" applyFont="1" applyFill="1" applyBorder="1" applyAlignment="1" applyProtection="1">
      <alignment horizontal="left" vertical="center"/>
    </xf>
    <xf numFmtId="0" fontId="4" fillId="7" borderId="14" xfId="0" applyFont="1" applyFill="1" applyBorder="1" applyAlignment="1" applyProtection="1">
      <alignment horizontal="center"/>
    </xf>
    <xf numFmtId="0" fontId="23" fillId="4" borderId="16" xfId="0" applyFont="1" applyFill="1" applyBorder="1" applyAlignment="1">
      <alignment vertical="top" wrapText="1"/>
    </xf>
    <xf numFmtId="1" fontId="23" fillId="0" borderId="16" xfId="0" applyNumberFormat="1" applyFont="1" applyBorder="1" applyAlignment="1">
      <alignment horizontal="left" vertical="top" wrapText="1"/>
    </xf>
    <xf numFmtId="0" fontId="23" fillId="0" borderId="38" xfId="0" applyFont="1" applyBorder="1" applyAlignment="1">
      <alignment horizontal="left" vertical="top" wrapText="1"/>
    </xf>
    <xf numFmtId="0" fontId="6" fillId="4" borderId="20"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2" borderId="1" xfId="0" applyFont="1" applyFill="1" applyBorder="1" applyAlignment="1">
      <alignment horizontal="center" vertical="center" wrapText="1"/>
    </xf>
    <xf numFmtId="0" fontId="1" fillId="4" borderId="1" xfId="0" applyFont="1" applyFill="1" applyBorder="1" applyAlignment="1">
      <alignment vertical="center" wrapText="1"/>
    </xf>
    <xf numFmtId="0" fontId="1" fillId="4" borderId="1" xfId="0" applyFont="1" applyFill="1" applyBorder="1" applyAlignment="1">
      <alignment horizontal="left" vertical="center" wrapText="1"/>
    </xf>
    <xf numFmtId="9" fontId="1" fillId="4" borderId="1" xfId="0" applyNumberFormat="1" applyFont="1" applyFill="1" applyBorder="1" applyAlignment="1">
      <alignment horizontal="left" vertical="center" wrapText="1"/>
    </xf>
    <xf numFmtId="0" fontId="23" fillId="0" borderId="31" xfId="0" applyFont="1" applyFill="1" applyBorder="1" applyAlignment="1">
      <alignment vertical="top" wrapText="1"/>
    </xf>
    <xf numFmtId="0" fontId="21" fillId="0" borderId="0" xfId="2" applyFont="1" applyFill="1" applyAlignment="1" applyProtection="1">
      <alignment horizontal="right"/>
      <protection locked="0"/>
    </xf>
    <xf numFmtId="0" fontId="4" fillId="6" borderId="44" xfId="0" applyFont="1" applyFill="1" applyBorder="1" applyAlignment="1" applyProtection="1">
      <alignment horizontal="center" vertical="center"/>
      <protection locked="0"/>
    </xf>
    <xf numFmtId="0" fontId="4" fillId="6" borderId="44" xfId="0" applyFont="1" applyFill="1" applyBorder="1" applyAlignment="1" applyProtection="1">
      <alignment horizontal="center" vertical="center" wrapText="1"/>
      <protection locked="0"/>
    </xf>
    <xf numFmtId="0" fontId="4" fillId="7" borderId="0" xfId="0" applyFont="1" applyFill="1" applyBorder="1" applyAlignment="1" applyProtection="1">
      <alignment horizontal="left" vertical="top" wrapText="1"/>
    </xf>
    <xf numFmtId="16" fontId="6" fillId="7" borderId="10" xfId="0" applyNumberFormat="1" applyFont="1" applyFill="1" applyBorder="1" applyAlignment="1" applyProtection="1">
      <alignment horizontal="left" vertical="center"/>
    </xf>
    <xf numFmtId="0" fontId="4" fillId="7" borderId="11" xfId="0" applyFont="1" applyFill="1" applyBorder="1" applyProtection="1"/>
    <xf numFmtId="0" fontId="4" fillId="7" borderId="15" xfId="0" applyFont="1" applyFill="1" applyBorder="1" applyProtection="1"/>
    <xf numFmtId="0" fontId="6" fillId="3" borderId="0" xfId="0" applyFont="1" applyFill="1" applyBorder="1" applyAlignment="1" applyProtection="1">
      <alignment horizontal="center" vertical="center" wrapText="1"/>
    </xf>
    <xf numFmtId="0" fontId="6" fillId="3" borderId="0" xfId="0" applyFont="1" applyFill="1" applyBorder="1" applyAlignment="1" applyProtection="1">
      <alignment horizontal="center" vertical="center"/>
    </xf>
    <xf numFmtId="0" fontId="6" fillId="7" borderId="0" xfId="0" applyFont="1" applyFill="1" applyBorder="1" applyAlignment="1" applyProtection="1">
      <alignment horizontal="left" vertical="center" wrapText="1"/>
    </xf>
    <xf numFmtId="0" fontId="15" fillId="7" borderId="0" xfId="0" applyFont="1" applyFill="1" applyBorder="1" applyAlignment="1" applyProtection="1">
      <alignment horizontal="center" vertical="center" wrapText="1"/>
    </xf>
    <xf numFmtId="0" fontId="6" fillId="7" borderId="0" xfId="0" applyFont="1" applyFill="1" applyBorder="1" applyAlignment="1" applyProtection="1">
      <alignment vertical="center" wrapText="1"/>
    </xf>
    <xf numFmtId="0" fontId="4" fillId="4" borderId="37" xfId="0" applyFont="1" applyFill="1" applyBorder="1" applyAlignment="1" applyProtection="1">
      <alignment horizontal="left" vertical="center" wrapText="1" shrinkToFit="1"/>
    </xf>
    <xf numFmtId="0" fontId="4" fillId="4" borderId="39" xfId="0" applyFont="1" applyFill="1" applyBorder="1" applyAlignment="1" applyProtection="1">
      <alignment horizontal="center" vertical="center" wrapText="1"/>
    </xf>
    <xf numFmtId="0" fontId="3"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1" fillId="0" borderId="0" xfId="0" applyFont="1" applyFill="1" applyBorder="1" applyAlignment="1" applyProtection="1">
      <alignment horizontal="left" vertical="center"/>
    </xf>
    <xf numFmtId="0" fontId="21" fillId="0" borderId="0" xfId="2" applyFont="1" applyFill="1" applyAlignment="1" applyProtection="1">
      <alignment horizontal="right"/>
      <protection locked="0"/>
    </xf>
    <xf numFmtId="0" fontId="6" fillId="4" borderId="38" xfId="0" applyFont="1" applyFill="1" applyBorder="1" applyAlignment="1" applyProtection="1">
      <alignment horizontal="center" vertical="center" wrapText="1"/>
    </xf>
    <xf numFmtId="0" fontId="1" fillId="4" borderId="7" xfId="0" applyFont="1" applyFill="1" applyBorder="1" applyAlignment="1">
      <alignment vertical="center" wrapText="1"/>
    </xf>
    <xf numFmtId="0" fontId="28" fillId="3" borderId="0" xfId="0" applyFont="1" applyFill="1" applyBorder="1" applyAlignment="1" applyProtection="1">
      <alignment vertical="center" wrapText="1"/>
    </xf>
    <xf numFmtId="0" fontId="1" fillId="3" borderId="0" xfId="0" applyFont="1" applyFill="1"/>
    <xf numFmtId="0" fontId="1" fillId="3" borderId="0" xfId="0" applyFont="1" applyFill="1" applyAlignment="1">
      <alignment horizontal="center"/>
    </xf>
    <xf numFmtId="0" fontId="1" fillId="0" borderId="0" xfId="0" applyFont="1"/>
    <xf numFmtId="49" fontId="9" fillId="0" borderId="0" xfId="0" applyNumberFormat="1" applyFont="1" applyAlignment="1">
      <alignment vertical="center"/>
    </xf>
    <xf numFmtId="0" fontId="1" fillId="0" borderId="0" xfId="0" applyFont="1" applyAlignment="1">
      <alignment horizontal="center"/>
    </xf>
    <xf numFmtId="0" fontId="6" fillId="0" borderId="0" xfId="0" applyFont="1" applyAlignment="1">
      <alignment horizontal="left" vertical="top"/>
    </xf>
    <xf numFmtId="0" fontId="6" fillId="0" borderId="0" xfId="0" applyFont="1" applyAlignment="1">
      <alignment horizontal="left" vertical="top" wrapText="1"/>
    </xf>
    <xf numFmtId="0" fontId="1" fillId="0" borderId="0" xfId="0" applyFont="1" applyAlignment="1">
      <alignment horizontal="left" vertical="center"/>
    </xf>
    <xf numFmtId="0" fontId="6" fillId="0" borderId="0" xfId="0" applyFont="1" applyAlignment="1">
      <alignment horizontal="left" vertical="center"/>
    </xf>
    <xf numFmtId="0" fontId="1" fillId="0" borderId="0" xfId="0" applyFont="1" applyAlignment="1">
      <alignment vertical="center"/>
    </xf>
    <xf numFmtId="49" fontId="11" fillId="3" borderId="0" xfId="0" applyNumberFormat="1" applyFont="1" applyFill="1" applyAlignment="1">
      <alignment wrapText="1"/>
    </xf>
    <xf numFmtId="49" fontId="6" fillId="2"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wrapText="1"/>
    </xf>
    <xf numFmtId="49" fontId="1" fillId="3" borderId="0" xfId="0" applyNumberFormat="1" applyFont="1" applyFill="1"/>
    <xf numFmtId="0" fontId="1" fillId="4" borderId="1" xfId="0" applyFont="1" applyFill="1" applyBorder="1" applyAlignment="1">
      <alignment horizontal="center" vertical="center"/>
    </xf>
    <xf numFmtId="1" fontId="1" fillId="4" borderId="1" xfId="0" applyNumberFormat="1" applyFont="1" applyFill="1" applyBorder="1" applyAlignment="1">
      <alignment horizontal="center" vertical="center" wrapText="1"/>
    </xf>
    <xf numFmtId="10" fontId="1" fillId="4"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1" fillId="0" borderId="1" xfId="0" applyFont="1" applyBorder="1" applyAlignment="1" applyProtection="1">
      <alignment horizontal="left" vertical="center" wrapText="1"/>
      <protection locked="0"/>
    </xf>
    <xf numFmtId="10" fontId="1" fillId="3" borderId="0" xfId="0" applyNumberFormat="1" applyFont="1" applyFill="1"/>
    <xf numFmtId="0" fontId="1" fillId="3" borderId="0" xfId="0" applyFont="1" applyFill="1" applyAlignment="1">
      <alignment vertical="center"/>
    </xf>
    <xf numFmtId="0" fontId="1" fillId="4" borderId="6" xfId="0" applyFont="1" applyFill="1" applyBorder="1" applyAlignment="1">
      <alignment horizontal="center" vertical="center"/>
    </xf>
    <xf numFmtId="0" fontId="1" fillId="4" borderId="2" xfId="0" applyFont="1" applyFill="1" applyBorder="1" applyAlignment="1">
      <alignment vertical="center" wrapText="1"/>
    </xf>
    <xf numFmtId="10" fontId="1" fillId="0" borderId="0" xfId="0" applyNumberFormat="1" applyFont="1"/>
    <xf numFmtId="0" fontId="1" fillId="0" borderId="0" xfId="0" applyFont="1" applyAlignment="1">
      <alignment horizontal="center" vertical="center"/>
    </xf>
    <xf numFmtId="10" fontId="29" fillId="4" borderId="1" xfId="0" applyNumberFormat="1" applyFont="1" applyFill="1" applyBorder="1" applyAlignment="1">
      <alignment horizontal="center" vertical="center" wrapText="1"/>
    </xf>
    <xf numFmtId="0" fontId="1" fillId="4" borderId="15" xfId="0" applyFont="1" applyFill="1" applyBorder="1" applyAlignment="1">
      <alignment vertical="center" wrapText="1"/>
    </xf>
    <xf numFmtId="0" fontId="1" fillId="4" borderId="1" xfId="0" applyFont="1" applyFill="1" applyBorder="1" applyAlignment="1">
      <alignment horizontal="center" vertical="center" wrapText="1"/>
    </xf>
    <xf numFmtId="0" fontId="1" fillId="4" borderId="0" xfId="0" applyFont="1" applyFill="1" applyAlignment="1">
      <alignment horizontal="center" vertical="center"/>
    </xf>
    <xf numFmtId="1" fontId="1" fillId="3" borderId="0" xfId="0" applyNumberFormat="1" applyFont="1" applyFill="1"/>
    <xf numFmtId="0" fontId="1" fillId="5" borderId="0" xfId="0" applyFont="1" applyFill="1"/>
    <xf numFmtId="0" fontId="1" fillId="5" borderId="0" xfId="0" applyFont="1" applyFill="1" applyAlignment="1">
      <alignment horizontal="center"/>
    </xf>
    <xf numFmtId="0" fontId="32" fillId="4" borderId="8" xfId="0" applyFont="1" applyFill="1" applyBorder="1" applyAlignment="1">
      <alignment vertical="top" wrapText="1"/>
    </xf>
    <xf numFmtId="10" fontId="23" fillId="0" borderId="8" xfId="3" applyNumberFormat="1" applyFont="1" applyBorder="1" applyAlignment="1">
      <alignment horizontal="left" vertical="top" wrapText="1"/>
    </xf>
    <xf numFmtId="0" fontId="14" fillId="0" borderId="0" xfId="0" applyFont="1" applyAlignment="1">
      <alignment horizontal="left" vertical="center"/>
    </xf>
    <xf numFmtId="0" fontId="14" fillId="0" borderId="0" xfId="0" applyFont="1"/>
    <xf numFmtId="0" fontId="14" fillId="0" borderId="0" xfId="0" applyFont="1" applyAlignment="1">
      <alignment horizontal="center" vertical="center"/>
    </xf>
    <xf numFmtId="0" fontId="23" fillId="0" borderId="8" xfId="0" applyFont="1" applyBorder="1"/>
    <xf numFmtId="1" fontId="1" fillId="4" borderId="1" xfId="0" applyNumberFormat="1" applyFont="1" applyFill="1" applyBorder="1" applyAlignment="1" applyProtection="1">
      <alignment horizontal="center" vertical="center"/>
    </xf>
    <xf numFmtId="0" fontId="4" fillId="0" borderId="0" xfId="0" applyFont="1" applyFill="1" applyBorder="1" applyAlignment="1" applyProtection="1">
      <alignment horizontal="center" vertical="center" shrinkToFit="1"/>
    </xf>
    <xf numFmtId="0" fontId="1" fillId="0" borderId="0" xfId="0" applyFont="1" applyFill="1" applyBorder="1"/>
    <xf numFmtId="0" fontId="33" fillId="0" borderId="8" xfId="2" applyFont="1" applyFill="1" applyBorder="1" applyAlignment="1" applyProtection="1">
      <alignment horizontal="left"/>
    </xf>
    <xf numFmtId="0" fontId="21" fillId="0" borderId="8" xfId="2" applyFont="1" applyFill="1" applyBorder="1" applyAlignment="1" applyProtection="1">
      <alignment horizontal="left"/>
    </xf>
    <xf numFmtId="0" fontId="33" fillId="0" borderId="38" xfId="2" applyFont="1" applyFill="1" applyBorder="1" applyAlignment="1" applyProtection="1">
      <alignment horizontal="left"/>
    </xf>
    <xf numFmtId="0" fontId="33" fillId="0" borderId="0" xfId="2" applyFont="1" applyFill="1" applyBorder="1" applyAlignment="1" applyProtection="1">
      <alignment horizontal="left"/>
    </xf>
    <xf numFmtId="0" fontId="6" fillId="0" borderId="0" xfId="0" applyFont="1" applyBorder="1" applyAlignment="1">
      <alignment horizontal="left" vertical="center"/>
    </xf>
    <xf numFmtId="0" fontId="21" fillId="0" borderId="28" xfId="2" applyFont="1" applyFill="1" applyBorder="1" applyAlignment="1" applyProtection="1">
      <alignment horizontal="left"/>
    </xf>
    <xf numFmtId="9" fontId="1" fillId="4" borderId="2" xfId="0" applyNumberFormat="1" applyFont="1" applyFill="1" applyBorder="1" applyAlignment="1">
      <alignment horizontal="left" vertical="center" wrapText="1"/>
    </xf>
    <xf numFmtId="0" fontId="1" fillId="4" borderId="0" xfId="0" applyFont="1" applyFill="1" applyBorder="1" applyAlignment="1">
      <alignment horizontal="center" vertical="center"/>
    </xf>
    <xf numFmtId="0" fontId="11" fillId="0" borderId="2" xfId="0" applyFont="1" applyBorder="1" applyAlignment="1" applyProtection="1">
      <alignment horizontal="left" vertical="center" wrapText="1"/>
      <protection locked="0"/>
    </xf>
    <xf numFmtId="0" fontId="1" fillId="0" borderId="0" xfId="0" applyFont="1" applyFill="1" applyBorder="1" applyAlignment="1" applyProtection="1">
      <alignment horizontal="center" vertical="center" wrapText="1"/>
    </xf>
    <xf numFmtId="1" fontId="1" fillId="0" borderId="0" xfId="0" applyNumberFormat="1" applyFont="1" applyFill="1" applyBorder="1" applyAlignment="1" applyProtection="1">
      <alignment horizontal="center" vertical="center" wrapText="1"/>
    </xf>
    <xf numFmtId="0" fontId="1" fillId="4" borderId="1" xfId="0" applyNumberFormat="1" applyFont="1" applyFill="1" applyBorder="1" applyAlignment="1" applyProtection="1">
      <alignment horizontal="center" vertical="center" wrapText="1"/>
    </xf>
    <xf numFmtId="0" fontId="1" fillId="0" borderId="0" xfId="0" applyNumberFormat="1" applyFont="1" applyFill="1" applyBorder="1" applyAlignment="1" applyProtection="1">
      <alignment horizontal="center" vertical="center" wrapText="1"/>
    </xf>
    <xf numFmtId="0" fontId="1" fillId="6" borderId="1" xfId="0" applyNumberFormat="1" applyFont="1" applyFill="1" applyBorder="1" applyAlignment="1" applyProtection="1">
      <alignment horizontal="center" vertical="center" wrapText="1"/>
      <protection locked="0"/>
    </xf>
    <xf numFmtId="0" fontId="10" fillId="4" borderId="6" xfId="0" applyFont="1" applyFill="1" applyBorder="1" applyAlignment="1">
      <alignment horizontal="left" vertical="center" wrapText="1"/>
    </xf>
    <xf numFmtId="0" fontId="1" fillId="3" borderId="4" xfId="0" applyNumberFormat="1" applyFont="1" applyFill="1" applyBorder="1" applyAlignment="1" applyProtection="1">
      <alignment horizontal="center" vertical="center"/>
      <protection locked="0"/>
    </xf>
    <xf numFmtId="0" fontId="1" fillId="0" borderId="0" xfId="0" applyFont="1" applyAlignment="1">
      <alignment horizontal="justify" vertical="center"/>
    </xf>
    <xf numFmtId="0" fontId="6" fillId="4" borderId="19" xfId="0" applyFont="1" applyFill="1" applyBorder="1" applyAlignment="1" applyProtection="1">
      <alignment horizontal="center" vertical="center"/>
    </xf>
    <xf numFmtId="0" fontId="6" fillId="4" borderId="48" xfId="0" applyFont="1" applyFill="1" applyBorder="1" applyAlignment="1" applyProtection="1">
      <alignment horizontal="center" vertical="center"/>
    </xf>
    <xf numFmtId="1" fontId="4" fillId="4" borderId="49" xfId="0" applyNumberFormat="1" applyFont="1" applyFill="1" applyBorder="1" applyAlignment="1" applyProtection="1">
      <alignment horizontal="center" vertical="center" shrinkToFit="1"/>
    </xf>
    <xf numFmtId="0" fontId="6" fillId="0" borderId="0" xfId="0" applyFont="1" applyFill="1" applyAlignment="1" applyProtection="1">
      <alignment horizontal="left"/>
    </xf>
    <xf numFmtId="0" fontId="1" fillId="3" borderId="26" xfId="0" applyFont="1" applyFill="1" applyBorder="1" applyAlignment="1" applyProtection="1">
      <alignment horizontal="left" vertical="center" wrapText="1"/>
    </xf>
    <xf numFmtId="0" fontId="1" fillId="3" borderId="23" xfId="0" applyFont="1" applyFill="1" applyBorder="1" applyAlignment="1" applyProtection="1">
      <alignment horizontal="left" vertical="center" wrapText="1"/>
    </xf>
    <xf numFmtId="0" fontId="6" fillId="2" borderId="26" xfId="0" applyFont="1" applyFill="1" applyBorder="1" applyAlignment="1" applyProtection="1">
      <alignment horizontal="left" vertical="center"/>
    </xf>
    <xf numFmtId="0" fontId="6" fillId="2" borderId="23" xfId="0" applyFont="1" applyFill="1" applyBorder="1" applyAlignment="1" applyProtection="1">
      <alignment horizontal="left" vertical="center"/>
    </xf>
    <xf numFmtId="0" fontId="1" fillId="0" borderId="0"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xf>
    <xf numFmtId="0" fontId="3" fillId="0" borderId="27" xfId="0" applyFont="1" applyFill="1" applyBorder="1" applyAlignment="1" applyProtection="1">
      <alignment horizontal="left" vertical="center"/>
    </xf>
    <xf numFmtId="0" fontId="1" fillId="0" borderId="27" xfId="0" applyFont="1" applyFill="1" applyBorder="1" applyAlignment="1" applyProtection="1">
      <alignment horizontal="left" vertical="center" wrapText="1"/>
    </xf>
    <xf numFmtId="0" fontId="20" fillId="0" borderId="0" xfId="0" applyFont="1" applyAlignment="1">
      <alignment horizontal="left" vertical="center" wrapText="1"/>
    </xf>
    <xf numFmtId="0" fontId="3" fillId="0" borderId="28" xfId="0" applyFont="1" applyFill="1" applyBorder="1" applyAlignment="1" applyProtection="1">
      <alignment horizontal="left" vertical="center"/>
    </xf>
    <xf numFmtId="0" fontId="17"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49" fontId="10" fillId="0" borderId="16" xfId="0" applyNumberFormat="1" applyFont="1" applyFill="1" applyBorder="1" applyAlignment="1" applyProtection="1">
      <alignment horizontal="left" vertical="center" shrinkToFit="1"/>
      <protection locked="0"/>
    </xf>
    <xf numFmtId="0" fontId="0" fillId="0" borderId="23" xfId="0" applyFill="1" applyBorder="1" applyAlignment="1" applyProtection="1">
      <alignment horizontal="left" vertical="center" shrinkToFit="1"/>
      <protection locked="0"/>
    </xf>
    <xf numFmtId="0" fontId="10" fillId="0" borderId="8" xfId="0" applyFont="1" applyFill="1" applyBorder="1" applyAlignment="1" applyProtection="1">
      <alignment horizontal="left" vertical="center" shrinkToFit="1"/>
      <protection locked="0"/>
    </xf>
    <xf numFmtId="0" fontId="27" fillId="0" borderId="8" xfId="0" applyFont="1" applyBorder="1" applyAlignment="1" applyProtection="1">
      <alignment horizontal="left" vertical="center" shrinkToFit="1"/>
      <protection locked="0"/>
    </xf>
    <xf numFmtId="0" fontId="1" fillId="0" borderId="0" xfId="0" applyFont="1" applyAlignment="1">
      <alignment horizontal="left" vertical="top" wrapText="1"/>
    </xf>
    <xf numFmtId="0" fontId="1" fillId="0" borderId="16" xfId="0" applyFont="1" applyFill="1" applyBorder="1" applyAlignment="1" applyProtection="1">
      <alignment horizontal="center" vertical="center" shrinkToFit="1"/>
      <protection locked="0"/>
    </xf>
    <xf numFmtId="0" fontId="25" fillId="0" borderId="23" xfId="0" applyFont="1" applyFill="1" applyBorder="1" applyAlignment="1" applyProtection="1">
      <alignment horizontal="center" vertical="center" shrinkToFit="1"/>
      <protection locked="0"/>
    </xf>
    <xf numFmtId="0" fontId="1" fillId="0" borderId="23" xfId="0" applyFont="1" applyFill="1" applyBorder="1" applyAlignment="1" applyProtection="1">
      <alignment horizontal="center" vertical="center" shrinkToFit="1"/>
      <protection locked="0"/>
    </xf>
    <xf numFmtId="0" fontId="21" fillId="0" borderId="0" xfId="2" applyFont="1" applyFill="1" applyAlignment="1" applyProtection="1">
      <alignment horizontal="right"/>
      <protection locked="0"/>
    </xf>
    <xf numFmtId="14" fontId="4" fillId="0" borderId="4" xfId="0" applyNumberFormat="1" applyFont="1" applyFill="1" applyBorder="1" applyAlignment="1" applyProtection="1">
      <alignment horizontal="center" vertical="center" shrinkToFit="1"/>
      <protection locked="0"/>
    </xf>
    <xf numFmtId="14" fontId="4" fillId="0" borderId="2" xfId="0" applyNumberFormat="1" applyFont="1" applyFill="1" applyBorder="1" applyAlignment="1" applyProtection="1">
      <alignment horizontal="center" vertical="center" shrinkToFit="1"/>
      <protection locked="0"/>
    </xf>
    <xf numFmtId="0" fontId="4" fillId="0" borderId="4" xfId="0" applyFont="1" applyFill="1" applyBorder="1" applyAlignment="1" applyProtection="1">
      <alignment horizontal="center" vertical="center" shrinkToFit="1"/>
      <protection locked="0"/>
    </xf>
    <xf numFmtId="0" fontId="4" fillId="0" borderId="2"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49" fontId="1" fillId="0" borderId="4" xfId="0" applyNumberFormat="1" applyFont="1" applyFill="1" applyBorder="1" applyAlignment="1" applyProtection="1">
      <alignment horizontal="center" vertical="center" wrapText="1" shrinkToFit="1"/>
      <protection locked="0"/>
    </xf>
    <xf numFmtId="49" fontId="1" fillId="0" borderId="5" xfId="0" applyNumberFormat="1" applyFont="1" applyFill="1" applyBorder="1" applyAlignment="1" applyProtection="1">
      <alignment horizontal="center" vertical="center" shrinkToFit="1"/>
      <protection locked="0"/>
    </xf>
    <xf numFmtId="49" fontId="1" fillId="0" borderId="2" xfId="0" applyNumberFormat="1" applyFont="1" applyFill="1" applyBorder="1" applyAlignment="1" applyProtection="1">
      <alignment horizontal="center" vertical="center" shrinkToFit="1"/>
      <protection locked="0"/>
    </xf>
    <xf numFmtId="0" fontId="12" fillId="0" borderId="4" xfId="0" applyFont="1" applyFill="1" applyBorder="1" applyAlignment="1" applyProtection="1">
      <alignment horizontal="center"/>
      <protection locked="0"/>
    </xf>
    <xf numFmtId="0" fontId="12" fillId="0" borderId="2" xfId="0" applyFont="1" applyFill="1" applyBorder="1" applyAlignment="1" applyProtection="1">
      <alignment horizontal="center"/>
      <protection locked="0"/>
    </xf>
    <xf numFmtId="0" fontId="1" fillId="0" borderId="28" xfId="0" applyFont="1" applyFill="1" applyBorder="1" applyAlignment="1" applyProtection="1">
      <alignment horizontal="center" vertical="top"/>
    </xf>
    <xf numFmtId="0" fontId="10" fillId="0" borderId="28" xfId="0" applyFont="1" applyFill="1" applyBorder="1" applyAlignment="1" applyProtection="1">
      <alignment horizontal="center" vertical="top" wrapText="1"/>
    </xf>
    <xf numFmtId="49" fontId="10" fillId="0" borderId="23" xfId="0" applyNumberFormat="1" applyFont="1" applyFill="1" applyBorder="1" applyAlignment="1" applyProtection="1">
      <alignment horizontal="left" vertical="center" shrinkToFit="1"/>
      <protection locked="0"/>
    </xf>
    <xf numFmtId="0" fontId="1" fillId="0" borderId="28" xfId="0" applyFont="1" applyFill="1" applyBorder="1" applyAlignment="1" applyProtection="1">
      <alignment horizontal="left" vertical="top"/>
    </xf>
    <xf numFmtId="0" fontId="1" fillId="2" borderId="17" xfId="0" applyFont="1" applyFill="1" applyBorder="1" applyAlignment="1" applyProtection="1">
      <alignment horizontal="left" vertical="center" wrapText="1"/>
    </xf>
    <xf numFmtId="0" fontId="4" fillId="2" borderId="18" xfId="0" applyFont="1" applyFill="1" applyBorder="1" applyAlignment="1" applyProtection="1">
      <alignment horizontal="left" vertical="center" wrapText="1"/>
    </xf>
    <xf numFmtId="0" fontId="4" fillId="2" borderId="20" xfId="0" applyFont="1" applyFill="1" applyBorder="1" applyAlignment="1" applyProtection="1">
      <alignment horizontal="left" vertical="center" wrapText="1"/>
    </xf>
    <xf numFmtId="0" fontId="4" fillId="2" borderId="8" xfId="0" applyFont="1" applyFill="1" applyBorder="1" applyAlignment="1" applyProtection="1">
      <alignment horizontal="left" vertical="center" wrapText="1"/>
    </xf>
    <xf numFmtId="0" fontId="1" fillId="0" borderId="32" xfId="0" applyFont="1" applyFill="1" applyBorder="1" applyAlignment="1" applyProtection="1">
      <alignment horizontal="left" vertical="top" wrapText="1" shrinkToFit="1"/>
      <protection locked="0"/>
    </xf>
    <xf numFmtId="0" fontId="3" fillId="0" borderId="29" xfId="0" applyFont="1" applyFill="1" applyBorder="1" applyAlignment="1" applyProtection="1">
      <alignment horizontal="left" vertical="top" wrapText="1" shrinkToFit="1"/>
      <protection locked="0"/>
    </xf>
    <xf numFmtId="0" fontId="3" fillId="0" borderId="24" xfId="0" applyFont="1" applyFill="1" applyBorder="1" applyAlignment="1" applyProtection="1">
      <alignment horizontal="left" vertical="top" wrapText="1" shrinkToFit="1"/>
      <protection locked="0"/>
    </xf>
    <xf numFmtId="0" fontId="3" fillId="0" borderId="31" xfId="0" applyFont="1" applyFill="1" applyBorder="1" applyAlignment="1" applyProtection="1">
      <alignment horizontal="left" vertical="top" wrapText="1" shrinkToFit="1"/>
      <protection locked="0"/>
    </xf>
    <xf numFmtId="0" fontId="3" fillId="0" borderId="0" xfId="0" applyFont="1" applyFill="1" applyBorder="1" applyAlignment="1" applyProtection="1">
      <alignment horizontal="left" vertical="top" wrapText="1" shrinkToFit="1"/>
      <protection locked="0"/>
    </xf>
    <xf numFmtId="0" fontId="3" fillId="0" borderId="27" xfId="0" applyFont="1" applyFill="1" applyBorder="1" applyAlignment="1" applyProtection="1">
      <alignment horizontal="left" vertical="top" wrapText="1" shrinkToFit="1"/>
      <protection locked="0"/>
    </xf>
    <xf numFmtId="0" fontId="3" fillId="0" borderId="30" xfId="0" applyFont="1" applyFill="1" applyBorder="1" applyAlignment="1" applyProtection="1">
      <alignment horizontal="left" vertical="top" wrapText="1" shrinkToFit="1"/>
      <protection locked="0"/>
    </xf>
    <xf numFmtId="0" fontId="3" fillId="0" borderId="28" xfId="0" applyFont="1" applyFill="1" applyBorder="1" applyAlignment="1" applyProtection="1">
      <alignment horizontal="left" vertical="top" wrapText="1" shrinkToFit="1"/>
      <protection locked="0"/>
    </xf>
    <xf numFmtId="0" fontId="3" fillId="0" borderId="25" xfId="0" applyFont="1" applyFill="1" applyBorder="1" applyAlignment="1" applyProtection="1">
      <alignment horizontal="left" vertical="top" wrapText="1" shrinkToFit="1"/>
      <protection locked="0"/>
    </xf>
    <xf numFmtId="0" fontId="1" fillId="0" borderId="0" xfId="0" applyFont="1" applyFill="1" applyBorder="1" applyAlignment="1" applyProtection="1">
      <alignment horizontal="left" vertical="top" wrapText="1"/>
    </xf>
    <xf numFmtId="0" fontId="1" fillId="0" borderId="27" xfId="0" applyFont="1" applyFill="1" applyBorder="1" applyAlignment="1" applyProtection="1">
      <alignment horizontal="left" vertical="top" wrapText="1"/>
    </xf>
    <xf numFmtId="0" fontId="1" fillId="2" borderId="17" xfId="0" applyFont="1" applyFill="1" applyBorder="1" applyAlignment="1">
      <alignment horizontal="left" vertical="center" wrapText="1"/>
    </xf>
    <xf numFmtId="0" fontId="1" fillId="2" borderId="18" xfId="0" applyFont="1" applyFill="1" applyBorder="1" applyAlignment="1">
      <alignment horizontal="left" vertical="center" wrapText="1"/>
    </xf>
    <xf numFmtId="0" fontId="1" fillId="2" borderId="43" xfId="0" applyFont="1" applyFill="1" applyBorder="1" applyAlignment="1">
      <alignment horizontal="left" vertical="center" wrapText="1"/>
    </xf>
    <xf numFmtId="0" fontId="1" fillId="2" borderId="22" xfId="0" applyFont="1" applyFill="1" applyBorder="1" applyAlignment="1">
      <alignment horizontal="left" vertical="center" wrapText="1"/>
    </xf>
    <xf numFmtId="0" fontId="26" fillId="0" borderId="0" xfId="0" applyFont="1" applyFill="1" applyBorder="1" applyAlignment="1" applyProtection="1">
      <alignment horizontal="left" vertical="center" wrapText="1"/>
    </xf>
    <xf numFmtId="1" fontId="1" fillId="0" borderId="12" xfId="0" applyNumberFormat="1" applyFont="1" applyFill="1" applyBorder="1" applyAlignment="1" applyProtection="1">
      <alignment horizontal="left" vertical="center" wrapText="1"/>
    </xf>
    <xf numFmtId="1" fontId="1" fillId="0" borderId="0" xfId="0" applyNumberFormat="1" applyFont="1" applyFill="1" applyBorder="1" applyAlignment="1" applyProtection="1">
      <alignment horizontal="left" vertical="center" wrapText="1"/>
    </xf>
    <xf numFmtId="0" fontId="1" fillId="0" borderId="3" xfId="0" applyFont="1" applyFill="1" applyBorder="1" applyAlignment="1" applyProtection="1">
      <alignment horizontal="left" vertical="center" wrapText="1"/>
    </xf>
    <xf numFmtId="0" fontId="1" fillId="0" borderId="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1" fillId="2" borderId="13" xfId="0" applyFont="1" applyFill="1" applyBorder="1" applyAlignment="1" applyProtection="1">
      <alignment horizontal="left" vertical="center" wrapText="1"/>
    </xf>
    <xf numFmtId="0" fontId="1" fillId="2" borderId="14" xfId="0" applyFont="1" applyFill="1" applyBorder="1" applyAlignment="1" applyProtection="1">
      <alignment horizontal="left" vertical="center" wrapText="1"/>
    </xf>
    <xf numFmtId="0" fontId="6" fillId="2" borderId="6" xfId="0" applyFont="1" applyFill="1" applyBorder="1" applyAlignment="1" applyProtection="1">
      <alignment horizontal="center" vertical="center" wrapText="1"/>
    </xf>
    <xf numFmtId="0" fontId="6" fillId="2" borderId="7"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7" borderId="0" xfId="0" applyFont="1" applyFill="1" applyBorder="1" applyAlignment="1" applyProtection="1">
      <alignment horizontal="center" vertical="center" wrapText="1"/>
    </xf>
    <xf numFmtId="1" fontId="15" fillId="7" borderId="0" xfId="0" applyNumberFormat="1" applyFont="1" applyFill="1" applyBorder="1" applyAlignment="1" applyProtection="1">
      <alignment horizontal="center" vertical="center" wrapText="1"/>
    </xf>
    <xf numFmtId="0" fontId="26" fillId="7" borderId="0" xfId="0" applyFont="1" applyFill="1" applyBorder="1" applyAlignment="1" applyProtection="1">
      <alignment horizontal="left" vertical="top" wrapText="1"/>
    </xf>
    <xf numFmtId="0" fontId="6" fillId="2" borderId="9"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6" fillId="2" borderId="13"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1" fontId="15" fillId="2" borderId="4" xfId="0" applyNumberFormat="1" applyFont="1" applyFill="1" applyBorder="1" applyAlignment="1" applyProtection="1">
      <alignment horizontal="center" vertical="center" wrapText="1"/>
    </xf>
    <xf numFmtId="0" fontId="26" fillId="7" borderId="0" xfId="0" applyFont="1" applyFill="1" applyBorder="1" applyAlignment="1" applyProtection="1">
      <alignment horizontal="left" wrapText="1"/>
    </xf>
    <xf numFmtId="0" fontId="6" fillId="8" borderId="4" xfId="0" applyFont="1" applyFill="1" applyBorder="1" applyAlignment="1" applyProtection="1">
      <alignment horizontal="left" vertical="center" wrapText="1"/>
    </xf>
    <xf numFmtId="0" fontId="6" fillId="8" borderId="2" xfId="0" applyFont="1" applyFill="1" applyBorder="1" applyAlignment="1" applyProtection="1">
      <alignment horizontal="left" vertical="center" wrapText="1"/>
    </xf>
    <xf numFmtId="0" fontId="6" fillId="7" borderId="0" xfId="0" applyFont="1" applyFill="1" applyBorder="1" applyAlignment="1" applyProtection="1">
      <alignment horizontal="center" vertical="center" wrapText="1"/>
    </xf>
    <xf numFmtId="0" fontId="6" fillId="7" borderId="0" xfId="0" applyFont="1" applyFill="1" applyBorder="1" applyAlignment="1" applyProtection="1">
      <alignment horizontal="left" vertical="center" wrapText="1"/>
    </xf>
    <xf numFmtId="0" fontId="3" fillId="0" borderId="0" xfId="0" applyFont="1" applyFill="1" applyBorder="1" applyAlignment="1" applyProtection="1">
      <alignment horizontal="left" wrapText="1"/>
    </xf>
    <xf numFmtId="0" fontId="4" fillId="0" borderId="0" xfId="0" applyFont="1" applyFill="1" applyBorder="1" applyAlignment="1" applyProtection="1">
      <alignment horizontal="left" wrapText="1"/>
    </xf>
    <xf numFmtId="0" fontId="6" fillId="4" borderId="16"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6" fillId="4" borderId="35" xfId="0" applyFont="1" applyFill="1" applyBorder="1" applyAlignment="1" applyProtection="1">
      <alignment horizontal="center" vertical="center" wrapText="1"/>
    </xf>
    <xf numFmtId="0" fontId="6" fillId="4" borderId="4" xfId="0" applyFont="1" applyFill="1" applyBorder="1" applyAlignment="1" applyProtection="1">
      <alignment horizontal="center" vertical="center"/>
    </xf>
    <xf numFmtId="0" fontId="6" fillId="4" borderId="2" xfId="0" applyFont="1" applyFill="1" applyBorder="1" applyAlignment="1" applyProtection="1">
      <alignment horizontal="center" vertical="center"/>
    </xf>
    <xf numFmtId="0" fontId="1" fillId="0" borderId="32" xfId="0" applyFont="1" applyFill="1" applyBorder="1" applyAlignment="1" applyProtection="1">
      <alignment horizontal="left" vertical="top" wrapText="1"/>
      <protection locked="0"/>
    </xf>
    <xf numFmtId="0" fontId="1" fillId="0" borderId="29" xfId="0" applyFont="1" applyFill="1" applyBorder="1" applyAlignment="1" applyProtection="1">
      <alignment horizontal="left" vertical="top" wrapText="1"/>
      <protection locked="0"/>
    </xf>
    <xf numFmtId="0" fontId="1" fillId="0" borderId="24" xfId="0" applyFont="1" applyFill="1" applyBorder="1" applyAlignment="1" applyProtection="1">
      <alignment horizontal="left" vertical="top" wrapText="1"/>
      <protection locked="0"/>
    </xf>
    <xf numFmtId="0" fontId="1" fillId="0" borderId="31" xfId="0" applyFont="1" applyFill="1" applyBorder="1" applyAlignment="1" applyProtection="1">
      <alignment horizontal="left" vertical="top" wrapText="1"/>
      <protection locked="0"/>
    </xf>
    <xf numFmtId="0" fontId="1" fillId="0" borderId="0"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1" fillId="0" borderId="30" xfId="0" applyFont="1" applyFill="1" applyBorder="1" applyAlignment="1" applyProtection="1">
      <alignment horizontal="left" vertical="top" wrapText="1"/>
      <protection locked="0"/>
    </xf>
    <xf numFmtId="0" fontId="1" fillId="0" borderId="28" xfId="0" applyFont="1" applyFill="1" applyBorder="1" applyAlignment="1" applyProtection="1">
      <alignment horizontal="left" vertical="top" wrapText="1"/>
      <protection locked="0"/>
    </xf>
    <xf numFmtId="0" fontId="1" fillId="0" borderId="25" xfId="0" applyFont="1" applyFill="1" applyBorder="1" applyAlignment="1" applyProtection="1">
      <alignment horizontal="left" vertical="top" wrapText="1"/>
      <protection locked="0"/>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1" fillId="4" borderId="6" xfId="0" applyFont="1" applyFill="1" applyBorder="1" applyAlignment="1">
      <alignment horizontal="left" vertical="center" wrapText="1"/>
    </xf>
    <xf numFmtId="0" fontId="1" fillId="4" borderId="7" xfId="0" applyFont="1" applyFill="1" applyBorder="1" applyAlignment="1">
      <alignment horizontal="left" vertical="center" wrapText="1"/>
    </xf>
    <xf numFmtId="0" fontId="1" fillId="0" borderId="10" xfId="0" applyFont="1" applyBorder="1" applyAlignment="1">
      <alignment horizontal="left" vertical="center"/>
    </xf>
    <xf numFmtId="0" fontId="10"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31" xfId="0" applyFont="1" applyBorder="1" applyAlignment="1">
      <alignment horizontal="left" vertical="center" wrapText="1"/>
    </xf>
    <xf numFmtId="1" fontId="7" fillId="4" borderId="4" xfId="0" applyNumberFormat="1" applyFont="1" applyFill="1" applyBorder="1" applyAlignment="1" applyProtection="1">
      <alignment horizontal="center" vertical="center"/>
    </xf>
    <xf numFmtId="1" fontId="7" fillId="4" borderId="2" xfId="0" applyNumberFormat="1" applyFont="1" applyFill="1" applyBorder="1" applyAlignment="1" applyProtection="1">
      <alignment horizontal="center" vertical="center"/>
    </xf>
    <xf numFmtId="0" fontId="1" fillId="0" borderId="0" xfId="0" applyFont="1" applyAlignment="1">
      <alignment horizontal="left" vertical="center"/>
    </xf>
    <xf numFmtId="0" fontId="6" fillId="0" borderId="0" xfId="0" applyFont="1" applyAlignment="1">
      <alignment horizontal="left" vertical="top" wrapText="1"/>
    </xf>
  </cellXfs>
  <cellStyles count="4">
    <cellStyle name="Link" xfId="2" builtinId="8"/>
    <cellStyle name="Prozent" xfId="3" builtinId="5"/>
    <cellStyle name="Prozent 2" xfId="1" xr:uid="{00000000-0005-0000-0000-000001000000}"/>
    <cellStyle name="Standard" xfId="0" builtinId="0"/>
  </cellStyles>
  <dxfs count="54">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ont>
        <color rgb="FFFFFF00"/>
      </font>
      <fill>
        <patternFill>
          <bgColor rgb="FFFFFF99"/>
        </patternFill>
      </fill>
    </dxf>
    <dxf>
      <font>
        <color rgb="FFFF0000"/>
      </font>
      <fill>
        <patternFill>
          <bgColor rgb="FFFF0000"/>
        </patternFill>
      </fill>
    </dxf>
    <dxf>
      <fill>
        <patternFill>
          <bgColor theme="9" tint="-0.24994659260841701"/>
        </patternFill>
      </fill>
    </dxf>
    <dxf>
      <fill>
        <patternFill patternType="none">
          <bgColor auto="1"/>
        </patternFill>
      </fill>
    </dxf>
    <dxf>
      <fill>
        <patternFill>
          <bgColor theme="0"/>
        </patternFill>
      </fill>
    </dxf>
    <dxf>
      <fill>
        <patternFill>
          <bgColor theme="9" tint="-0.24994659260841701"/>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rgb="FFFFFF99"/>
        </patternFill>
      </fill>
    </dxf>
    <dxf>
      <fill>
        <patternFill>
          <bgColor rgb="FFFFFF99"/>
        </patternFill>
      </fill>
    </dxf>
    <dxf>
      <fill>
        <patternFill>
          <bgColor theme="9"/>
        </patternFill>
      </fill>
    </dxf>
    <dxf>
      <fill>
        <patternFill>
          <bgColor theme="9"/>
        </patternFill>
      </fill>
    </dxf>
    <dxf>
      <fill>
        <patternFill>
          <bgColor rgb="FFFFFF99"/>
        </patternFill>
      </fill>
    </dxf>
    <dxf>
      <fill>
        <patternFill>
          <bgColor rgb="FFFFFF99"/>
        </patternFill>
      </fill>
    </dxf>
    <dxf>
      <fill>
        <patternFill>
          <bgColor theme="9" tint="-0.24994659260841701"/>
        </patternFill>
      </fill>
    </dxf>
    <dxf>
      <fill>
        <patternFill>
          <bgColor theme="9" tint="-0.2499465926084170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color theme="9" tint="-0.24994659260841701"/>
      </font>
    </dxf>
    <dxf>
      <fill>
        <patternFill patternType="solid">
          <bgColor theme="0"/>
        </patternFill>
      </fill>
    </dxf>
    <dxf>
      <font>
        <color theme="0"/>
      </font>
      <fill>
        <patternFill patternType="none">
          <bgColor auto="1"/>
        </patternFill>
      </fill>
      <border>
        <left/>
        <right/>
        <bottom/>
        <vertical/>
        <horizontal/>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53"/>
      <tableStyleElement type="headerRow" dxfId="52"/>
    </tableStyle>
  </tableStyles>
  <colors>
    <mruColors>
      <color rgb="FFFF6600"/>
      <color rgb="FFFFFF99"/>
      <color rgb="FFFFFFCC"/>
      <color rgb="FFFF3300"/>
      <color rgb="FFCC0000"/>
      <color rgb="FFE8F5FC"/>
      <color rgb="FFFFD85B"/>
      <color rgb="FFC9E7F7"/>
      <color rgb="FFFF2525"/>
      <color rgb="FFFFD9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200025</xdr:colOff>
      <xdr:row>2</xdr:row>
      <xdr:rowOff>76200</xdr:rowOff>
    </xdr:from>
    <xdr:ext cx="1885950" cy="419100"/>
    <xdr:pic>
      <xdr:nvPicPr>
        <xdr:cNvPr id="8" name="Grafik 7" descr="endocert_logo_RZ_rgb">
          <a:extLst>
            <a:ext uri="{FF2B5EF4-FFF2-40B4-BE49-F238E27FC236}">
              <a16:creationId xmlns:a16="http://schemas.microsoft.com/office/drawing/2014/main" id="{00000000-0008-0000-0000-000008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438150"/>
          <a:ext cx="1885950" cy="419100"/>
        </a:xfrm>
        <a:prstGeom prst="rect">
          <a:avLst/>
        </a:prstGeom>
        <a:noFill/>
        <a:ln>
          <a:noFill/>
        </a:ln>
      </xdr:spPr>
    </xdr:pic>
    <xdr:clientData/>
  </xdr:oneCellAnchor>
  <xdr:twoCellAnchor editAs="oneCell">
    <xdr:from>
      <xdr:col>12</xdr:col>
      <xdr:colOff>104775</xdr:colOff>
      <xdr:row>51</xdr:row>
      <xdr:rowOff>47625</xdr:rowOff>
    </xdr:from>
    <xdr:to>
      <xdr:col>15</xdr:col>
      <xdr:colOff>20608</xdr:colOff>
      <xdr:row>55</xdr:row>
      <xdr:rowOff>145576</xdr:rowOff>
    </xdr:to>
    <xdr:pic>
      <xdr:nvPicPr>
        <xdr:cNvPr id="10" name="Grafik 9" descr="K:\08_projekte\_logo\03_dateien\Logo und Text\Logo_ClarCert_Text_300.tif">
          <a:extLst>
            <a:ext uri="{FF2B5EF4-FFF2-40B4-BE49-F238E27FC236}">
              <a16:creationId xmlns:a16="http://schemas.microsoft.com/office/drawing/2014/main" id="{00000000-0008-0000-0000-00000A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8229600" y="13220700"/>
          <a:ext cx="1420783" cy="74565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518583</xdr:colOff>
      <xdr:row>3</xdr:row>
      <xdr:rowOff>4630</xdr:rowOff>
    </xdr:from>
    <xdr:to>
      <xdr:col>10</xdr:col>
      <xdr:colOff>623358</xdr:colOff>
      <xdr:row>3</xdr:row>
      <xdr:rowOff>99880</xdr:rowOff>
    </xdr:to>
    <xdr:pic>
      <xdr:nvPicPr>
        <xdr:cNvPr id="2" name="Grafik 2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5633" y="566605"/>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619125</xdr:colOff>
      <xdr:row>9</xdr:row>
      <xdr:rowOff>9525</xdr:rowOff>
    </xdr:from>
    <xdr:to>
      <xdr:col>7</xdr:col>
      <xdr:colOff>0</xdr:colOff>
      <xdr:row>9</xdr:row>
      <xdr:rowOff>104775</xdr:rowOff>
    </xdr:to>
    <xdr:pic>
      <xdr:nvPicPr>
        <xdr:cNvPr id="4" name="Grafik 23">
          <a:extLst>
            <a:ext uri="{FF2B5EF4-FFF2-40B4-BE49-F238E27FC236}">
              <a16:creationId xmlns:a16="http://schemas.microsoft.com/office/drawing/2014/main" id="{B80C1A0A-02D6-4404-B9C4-017D3D9DAE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33925" y="188595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5" name="Grafik 23">
          <a:extLst>
            <a:ext uri="{FF2B5EF4-FFF2-40B4-BE49-F238E27FC236}">
              <a16:creationId xmlns:a16="http://schemas.microsoft.com/office/drawing/2014/main" id="{B811653F-13CF-4150-8DB5-0EDF9D1DF06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485775</xdr:colOff>
      <xdr:row>18</xdr:row>
      <xdr:rowOff>9525</xdr:rowOff>
    </xdr:from>
    <xdr:to>
      <xdr:col>3</xdr:col>
      <xdr:colOff>0</xdr:colOff>
      <xdr:row>18</xdr:row>
      <xdr:rowOff>104775</xdr:rowOff>
    </xdr:to>
    <xdr:pic>
      <xdr:nvPicPr>
        <xdr:cNvPr id="6" name="Grafik 23">
          <a:extLst>
            <a:ext uri="{FF2B5EF4-FFF2-40B4-BE49-F238E27FC236}">
              <a16:creationId xmlns:a16="http://schemas.microsoft.com/office/drawing/2014/main" id="{3156FFCB-C3EC-40A9-BBCF-53D99819DF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0" y="3962400"/>
          <a:ext cx="104775" cy="95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_pilotphase/01_anforderungen%20erhebungsbogen/pilotphase/_datenblatt_schulter_epz-J3%20(1808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7_fachgesellschaften/_dgooc/16_module/osg/_pilotphase/01_anforderungen%20erhebungsbogen/_datenblatt_osg-J2%20(1808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wort &amp; Inhaltsverzeichnis"/>
      <sheetName val="Allgemeine Angaben"/>
      <sheetName val="2.2.3 Fallzahlen"/>
      <sheetName val="Zusammenfassung"/>
      <sheetName val="QI Schulter"/>
      <sheetName val="Hilfstabelle"/>
      <sheetName val="Daten_Basis,QI"/>
      <sheetName val="Daten_HO-Fallzahlen"/>
    </sheetNames>
    <sheetDataSet>
      <sheetData sheetId="0"/>
      <sheetData sheetId="1"/>
      <sheetData sheetId="2"/>
      <sheetData sheetId="3">
        <row r="2">
          <cell r="H2"/>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rwort &amp; Inhaltsverzeichnis"/>
      <sheetName val="Allgemeine Angaben"/>
      <sheetName val="2.2.3 Fallzahlen"/>
      <sheetName val="Zusammenfassung"/>
      <sheetName val="QI OSG"/>
      <sheetName val="Hilfstabelle"/>
      <sheetName val="Daten_Basis,QI"/>
      <sheetName val="Daten_HO-Fallzahlen"/>
    </sheetNames>
    <sheetDataSet>
      <sheetData sheetId="0"/>
      <sheetData sheetId="1"/>
      <sheetData sheetId="2"/>
      <sheetData sheetId="3">
        <row r="2">
          <cell r="B2"/>
        </row>
      </sheetData>
      <sheetData sheetId="4"/>
      <sheetData sheetId="5"/>
      <sheetData sheetId="6"/>
      <sheetData sheetId="7"/>
    </sheetDataSet>
  </externalBook>
</externalLink>
</file>

<file path=xl/theme/theme1.xml><?xml version="1.0" encoding="utf-8"?>
<a:theme xmlns:a="http://schemas.openxmlformats.org/drawingml/2006/main" name="Office-Design">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P61"/>
  <sheetViews>
    <sheetView showGridLines="0" tabSelected="1" topLeftCell="A37" zoomScaleNormal="100" workbookViewId="0">
      <selection activeCell="C49" sqref="C49"/>
    </sheetView>
  </sheetViews>
  <sheetFormatPr baseColWidth="10" defaultColWidth="0" defaultRowHeight="12.75" zeroHeight="1" x14ac:dyDescent="0.25"/>
  <cols>
    <col min="1" max="1" width="1.42578125" style="95" customWidth="1"/>
    <col min="2" max="2" width="0.42578125" style="95" customWidth="1"/>
    <col min="3" max="3" width="22" style="95" customWidth="1"/>
    <col min="4" max="4" width="0.42578125" style="95" customWidth="1"/>
    <col min="5" max="5" width="5.5703125" style="95" customWidth="1"/>
    <col min="6" max="6" width="0.42578125" style="95" customWidth="1"/>
    <col min="7" max="7" width="36.7109375" style="95" customWidth="1"/>
    <col min="8" max="8" width="10.85546875" style="95" customWidth="1"/>
    <col min="9" max="9" width="11.42578125" style="95" customWidth="1"/>
    <col min="10" max="14" width="10.85546875" style="95" customWidth="1"/>
    <col min="15" max="16" width="0.85546875" style="95" customWidth="1"/>
    <col min="17" max="16384" width="10.85546875" style="95" hidden="1"/>
  </cols>
  <sheetData>
    <row r="1" spans="1:15" s="92" customFormat="1" ht="14.25" x14ac:dyDescent="0.2">
      <c r="A1" s="144"/>
      <c r="N1" s="10"/>
    </row>
    <row r="2" spans="1:15" s="92" customFormat="1" ht="14.25" x14ac:dyDescent="0.2">
      <c r="E2" s="93"/>
      <c r="F2" s="93"/>
      <c r="G2" s="93"/>
      <c r="H2" s="93"/>
      <c r="I2" s="93"/>
      <c r="N2" s="10"/>
    </row>
    <row r="3" spans="1:15" s="92" customFormat="1" ht="14.25" x14ac:dyDescent="0.2">
      <c r="N3" s="10"/>
    </row>
    <row r="4" spans="1:15" s="92" customFormat="1" ht="14.25" x14ac:dyDescent="0.2">
      <c r="N4" s="10"/>
    </row>
    <row r="5" spans="1:15" s="92" customFormat="1" ht="14.25" x14ac:dyDescent="0.2">
      <c r="N5" s="10"/>
    </row>
    <row r="6" spans="1:15" s="92" customFormat="1" ht="14.25" x14ac:dyDescent="0.2">
      <c r="N6" s="10"/>
    </row>
    <row r="7" spans="1:15" s="94" customFormat="1" ht="18" x14ac:dyDescent="0.25">
      <c r="C7" s="242" t="s">
        <v>242</v>
      </c>
      <c r="D7" s="242"/>
      <c r="E7" s="243"/>
      <c r="F7" s="243"/>
      <c r="G7" s="243"/>
      <c r="H7" s="243"/>
      <c r="I7" s="243"/>
      <c r="J7" s="243"/>
      <c r="K7" s="243"/>
      <c r="L7" s="243"/>
      <c r="M7" s="243"/>
      <c r="N7" s="244"/>
      <c r="O7" s="243"/>
    </row>
    <row r="8" spans="1:15" s="94" customFormat="1" ht="31.5" customHeight="1" x14ac:dyDescent="0.25">
      <c r="C8" s="278" t="s">
        <v>232</v>
      </c>
      <c r="D8" s="278"/>
      <c r="E8" s="278"/>
      <c r="F8" s="278"/>
      <c r="G8" s="278"/>
      <c r="H8" s="278"/>
      <c r="I8" s="278"/>
      <c r="J8" s="278"/>
      <c r="K8" s="278"/>
      <c r="L8" s="278"/>
      <c r="M8" s="278"/>
      <c r="N8" s="278"/>
      <c r="O8" s="278"/>
    </row>
    <row r="9" spans="1:15" s="96" customFormat="1" ht="8.1" customHeight="1" thickBot="1" x14ac:dyDescent="0.3">
      <c r="A9" s="95"/>
      <c r="B9" s="95"/>
      <c r="C9" s="95"/>
      <c r="D9" s="95"/>
      <c r="E9" s="95"/>
      <c r="F9" s="95"/>
      <c r="G9" s="95"/>
      <c r="H9" s="95"/>
      <c r="I9" s="95"/>
      <c r="J9" s="95"/>
      <c r="K9" s="95"/>
      <c r="L9" s="95"/>
      <c r="M9" s="95"/>
      <c r="N9" s="95"/>
    </row>
    <row r="10" spans="1:15" s="96" customFormat="1" ht="3.75" customHeight="1" x14ac:dyDescent="0.25">
      <c r="B10" s="97"/>
      <c r="C10" s="98"/>
      <c r="D10" s="98"/>
      <c r="E10" s="98"/>
      <c r="F10" s="98"/>
      <c r="G10" s="98"/>
      <c r="H10" s="98"/>
      <c r="I10" s="98"/>
      <c r="J10" s="98"/>
      <c r="K10" s="98"/>
      <c r="L10" s="98"/>
      <c r="M10" s="98"/>
      <c r="N10" s="98"/>
      <c r="O10" s="99"/>
    </row>
    <row r="11" spans="1:15" s="96" customFormat="1" ht="12.75" customHeight="1" x14ac:dyDescent="0.25">
      <c r="B11" s="100"/>
      <c r="C11" s="101" t="s">
        <v>27</v>
      </c>
      <c r="D11" s="101"/>
      <c r="O11" s="102"/>
    </row>
    <row r="12" spans="1:15" s="96" customFormat="1" ht="168.75" customHeight="1" x14ac:dyDescent="0.25">
      <c r="B12" s="100"/>
      <c r="C12" s="280" t="s">
        <v>233</v>
      </c>
      <c r="D12" s="280"/>
      <c r="E12" s="280"/>
      <c r="F12" s="280"/>
      <c r="G12" s="280"/>
      <c r="H12" s="280"/>
      <c r="I12" s="280"/>
      <c r="J12" s="280"/>
      <c r="K12" s="280"/>
      <c r="L12" s="280"/>
      <c r="M12" s="280"/>
      <c r="N12" s="280"/>
      <c r="O12" s="102"/>
    </row>
    <row r="13" spans="1:15" s="96" customFormat="1" ht="3.75" customHeight="1" thickBot="1" x14ac:dyDescent="0.3">
      <c r="B13" s="103"/>
      <c r="C13" s="104"/>
      <c r="D13" s="104"/>
      <c r="E13" s="104"/>
      <c r="F13" s="104"/>
      <c r="G13" s="104"/>
      <c r="H13" s="104"/>
      <c r="I13" s="104"/>
      <c r="J13" s="104"/>
      <c r="K13" s="104"/>
      <c r="L13" s="104"/>
      <c r="M13" s="104"/>
      <c r="N13" s="104"/>
      <c r="O13" s="105"/>
    </row>
    <row r="14" spans="1:15" s="96" customFormat="1" ht="8.1" customHeight="1" thickBot="1" x14ac:dyDescent="0.3"/>
    <row r="15" spans="1:15" s="96" customFormat="1" ht="3.75" customHeight="1" x14ac:dyDescent="0.25">
      <c r="B15" s="97"/>
      <c r="C15" s="98"/>
      <c r="D15" s="98"/>
      <c r="E15" s="98"/>
      <c r="F15" s="98"/>
      <c r="G15" s="98"/>
      <c r="H15" s="98"/>
      <c r="I15" s="98"/>
      <c r="J15" s="98"/>
      <c r="K15" s="98"/>
      <c r="L15" s="98"/>
      <c r="M15" s="98"/>
      <c r="N15" s="98"/>
      <c r="O15" s="99"/>
    </row>
    <row r="16" spans="1:15" s="96" customFormat="1" x14ac:dyDescent="0.25">
      <c r="B16" s="100"/>
      <c r="C16" s="101" t="s">
        <v>76</v>
      </c>
      <c r="D16" s="101"/>
      <c r="O16" s="102"/>
    </row>
    <row r="17" spans="1:15" s="96" customFormat="1" ht="37.5" customHeight="1" x14ac:dyDescent="0.25">
      <c r="B17" s="100"/>
      <c r="C17" s="274" t="s">
        <v>99</v>
      </c>
      <c r="D17" s="274"/>
      <c r="E17" s="274"/>
      <c r="F17" s="274"/>
      <c r="G17" s="274"/>
      <c r="H17" s="274"/>
      <c r="I17" s="274"/>
      <c r="J17" s="274"/>
      <c r="K17" s="274"/>
      <c r="L17" s="274"/>
      <c r="M17" s="274"/>
      <c r="N17" s="274"/>
      <c r="O17" s="102"/>
    </row>
    <row r="18" spans="1:15" s="96" customFormat="1" ht="3.75" customHeight="1" thickBot="1" x14ac:dyDescent="0.3">
      <c r="B18" s="103"/>
      <c r="C18" s="106"/>
      <c r="D18" s="106"/>
      <c r="E18" s="106"/>
      <c r="F18" s="106"/>
      <c r="G18" s="106"/>
      <c r="H18" s="106"/>
      <c r="I18" s="106"/>
      <c r="J18" s="106"/>
      <c r="K18" s="106"/>
      <c r="L18" s="106"/>
      <c r="M18" s="106"/>
      <c r="N18" s="106"/>
      <c r="O18" s="105"/>
    </row>
    <row r="19" spans="1:15" ht="8.1" customHeight="1" thickBot="1" x14ac:dyDescent="0.3"/>
    <row r="20" spans="1:15" ht="3.75" customHeight="1" x14ac:dyDescent="0.25">
      <c r="B20" s="97"/>
      <c r="C20" s="98"/>
      <c r="D20" s="98"/>
      <c r="E20" s="98"/>
      <c r="F20" s="98"/>
      <c r="G20" s="98"/>
      <c r="H20" s="98"/>
      <c r="I20" s="98"/>
      <c r="J20" s="98"/>
      <c r="K20" s="98"/>
      <c r="L20" s="98"/>
      <c r="M20" s="98"/>
      <c r="N20" s="98"/>
      <c r="O20" s="99"/>
    </row>
    <row r="21" spans="1:15" x14ac:dyDescent="0.25">
      <c r="B21" s="100"/>
      <c r="C21" s="101" t="s">
        <v>77</v>
      </c>
      <c r="D21" s="101"/>
      <c r="E21" s="96"/>
      <c r="F21" s="96"/>
      <c r="G21" s="96"/>
      <c r="H21" s="96"/>
      <c r="I21" s="96"/>
      <c r="J21" s="96"/>
      <c r="K21" s="96"/>
      <c r="L21" s="96"/>
      <c r="M21" s="96"/>
      <c r="N21" s="96"/>
      <c r="O21" s="102"/>
    </row>
    <row r="22" spans="1:15" ht="12.75" customHeight="1" x14ac:dyDescent="0.25">
      <c r="B22" s="100"/>
      <c r="C22" s="96"/>
      <c r="D22" s="96"/>
      <c r="E22" s="96"/>
      <c r="F22" s="96"/>
      <c r="G22" s="96"/>
      <c r="H22" s="96"/>
      <c r="I22" s="96"/>
      <c r="J22" s="96"/>
      <c r="K22" s="96"/>
      <c r="L22" s="96"/>
      <c r="M22" s="96"/>
      <c r="N22" s="96"/>
      <c r="O22" s="102"/>
    </row>
    <row r="23" spans="1:15" ht="3.75" customHeight="1" x14ac:dyDescent="0.25">
      <c r="B23" s="100"/>
      <c r="C23" s="96"/>
      <c r="D23" s="107"/>
      <c r="E23" s="108"/>
      <c r="F23" s="108"/>
      <c r="G23" s="108"/>
      <c r="H23" s="108"/>
      <c r="I23" s="108"/>
      <c r="J23" s="108"/>
      <c r="K23" s="108"/>
      <c r="L23" s="108"/>
      <c r="M23" s="108"/>
      <c r="N23" s="109"/>
      <c r="O23" s="102"/>
    </row>
    <row r="24" spans="1:15" ht="15.95" customHeight="1" x14ac:dyDescent="0.25">
      <c r="B24" s="110"/>
      <c r="C24" s="111" t="s">
        <v>26</v>
      </c>
      <c r="D24" s="112"/>
      <c r="E24" s="113"/>
      <c r="F24" s="96"/>
      <c r="G24" s="275" t="s">
        <v>28</v>
      </c>
      <c r="H24" s="275"/>
      <c r="I24" s="275"/>
      <c r="J24" s="275"/>
      <c r="K24" s="275"/>
      <c r="L24" s="275"/>
      <c r="M24" s="275"/>
      <c r="N24" s="276"/>
      <c r="O24" s="102"/>
    </row>
    <row r="25" spans="1:15" ht="15.95" customHeight="1" x14ac:dyDescent="0.25">
      <c r="A25" s="37"/>
      <c r="B25" s="110"/>
      <c r="C25" s="96"/>
      <c r="D25" s="114"/>
      <c r="E25" s="115"/>
      <c r="F25" s="96"/>
      <c r="G25" s="281" t="s">
        <v>79</v>
      </c>
      <c r="H25" s="281"/>
      <c r="I25" s="281"/>
      <c r="J25" s="281"/>
      <c r="K25" s="281"/>
      <c r="L25" s="281"/>
      <c r="M25" s="281"/>
      <c r="N25" s="282"/>
      <c r="O25" s="102"/>
    </row>
    <row r="26" spans="1:15" ht="15.95" customHeight="1" x14ac:dyDescent="0.25">
      <c r="B26" s="100"/>
      <c r="C26" s="116"/>
      <c r="D26" s="117"/>
      <c r="E26" s="118"/>
      <c r="F26" s="96"/>
      <c r="G26" s="275" t="s">
        <v>39</v>
      </c>
      <c r="H26" s="275"/>
      <c r="I26" s="275"/>
      <c r="J26" s="275"/>
      <c r="K26" s="275"/>
      <c r="L26" s="275"/>
      <c r="M26" s="275"/>
      <c r="N26" s="276"/>
      <c r="O26" s="102"/>
    </row>
    <row r="27" spans="1:15" ht="3.75" customHeight="1" x14ac:dyDescent="0.25">
      <c r="B27" s="100"/>
      <c r="C27" s="116"/>
      <c r="D27" s="119"/>
      <c r="E27" s="120"/>
      <c r="F27" s="120"/>
      <c r="G27" s="121"/>
      <c r="H27" s="121"/>
      <c r="I27" s="121"/>
      <c r="J27" s="121"/>
      <c r="K27" s="121"/>
      <c r="L27" s="121"/>
      <c r="M27" s="121"/>
      <c r="N27" s="122"/>
      <c r="O27" s="102"/>
    </row>
    <row r="28" spans="1:15" ht="12.75" customHeight="1" x14ac:dyDescent="0.25">
      <c r="B28" s="100"/>
      <c r="C28" s="116"/>
      <c r="D28" s="116"/>
      <c r="E28" s="96"/>
      <c r="F28" s="96"/>
      <c r="G28" s="198"/>
      <c r="H28" s="198"/>
      <c r="I28" s="198"/>
      <c r="J28" s="198"/>
      <c r="K28" s="198"/>
      <c r="L28" s="198"/>
      <c r="M28" s="198"/>
      <c r="N28" s="198"/>
      <c r="O28" s="102"/>
    </row>
    <row r="29" spans="1:15" ht="12.75" customHeight="1" x14ac:dyDescent="0.25">
      <c r="B29" s="100"/>
      <c r="C29" s="116"/>
      <c r="D29" s="116"/>
      <c r="E29" s="111" t="s">
        <v>107</v>
      </c>
      <c r="F29" s="111"/>
      <c r="G29" s="198"/>
      <c r="H29" s="198"/>
      <c r="I29" s="198"/>
      <c r="J29" s="198"/>
      <c r="K29" s="198"/>
      <c r="L29" s="198"/>
      <c r="M29" s="198"/>
      <c r="N29" s="198"/>
      <c r="O29" s="102"/>
    </row>
    <row r="30" spans="1:15" ht="12.75" customHeight="1" x14ac:dyDescent="0.25">
      <c r="B30" s="100"/>
      <c r="C30" s="116"/>
      <c r="D30" s="116"/>
      <c r="E30" s="96"/>
      <c r="F30" s="96"/>
      <c r="G30" s="279"/>
      <c r="H30" s="279"/>
      <c r="I30" s="279"/>
      <c r="J30" s="279"/>
      <c r="K30" s="279"/>
      <c r="L30" s="279"/>
      <c r="M30" s="279"/>
      <c r="N30" s="279"/>
      <c r="O30" s="102"/>
    </row>
    <row r="31" spans="1:15" ht="3.75" customHeight="1" x14ac:dyDescent="0.25">
      <c r="B31" s="100"/>
      <c r="C31" s="116"/>
      <c r="D31" s="123"/>
      <c r="E31" s="108"/>
      <c r="F31" s="108"/>
      <c r="G31" s="124"/>
      <c r="H31" s="124"/>
      <c r="I31" s="124"/>
      <c r="J31" s="124"/>
      <c r="K31" s="124"/>
      <c r="L31" s="124"/>
      <c r="M31" s="124"/>
      <c r="N31" s="125"/>
      <c r="O31" s="102"/>
    </row>
    <row r="32" spans="1:15" ht="63" customHeight="1" x14ac:dyDescent="0.25">
      <c r="B32" s="100"/>
      <c r="C32" s="96"/>
      <c r="D32" s="114"/>
      <c r="E32" s="142"/>
      <c r="F32" s="96"/>
      <c r="G32" s="274" t="s">
        <v>106</v>
      </c>
      <c r="H32" s="274"/>
      <c r="I32" s="274"/>
      <c r="J32" s="274"/>
      <c r="K32" s="274"/>
      <c r="L32" s="274"/>
      <c r="M32" s="274"/>
      <c r="N32" s="277"/>
      <c r="O32" s="102"/>
    </row>
    <row r="33" spans="2:15" ht="48.75" customHeight="1" x14ac:dyDescent="0.25">
      <c r="B33" s="100"/>
      <c r="C33" s="96"/>
      <c r="D33" s="114"/>
      <c r="E33" s="126"/>
      <c r="F33" s="96"/>
      <c r="G33" s="274" t="s">
        <v>80</v>
      </c>
      <c r="H33" s="274"/>
      <c r="I33" s="274"/>
      <c r="J33" s="274"/>
      <c r="K33" s="274"/>
      <c r="L33" s="274"/>
      <c r="M33" s="274"/>
      <c r="N33" s="277"/>
      <c r="O33" s="102"/>
    </row>
    <row r="34" spans="2:15" ht="15.95" customHeight="1" x14ac:dyDescent="0.25">
      <c r="B34" s="100"/>
      <c r="C34" s="96"/>
      <c r="D34" s="114"/>
      <c r="E34" s="118"/>
      <c r="F34" s="96"/>
      <c r="G34" s="275" t="s">
        <v>38</v>
      </c>
      <c r="H34" s="275"/>
      <c r="I34" s="275"/>
      <c r="J34" s="275"/>
      <c r="K34" s="275"/>
      <c r="L34" s="275"/>
      <c r="M34" s="275"/>
      <c r="N34" s="276"/>
      <c r="O34" s="102"/>
    </row>
    <row r="35" spans="2:15" ht="15.95" customHeight="1" x14ac:dyDescent="0.25">
      <c r="B35" s="100"/>
      <c r="C35" s="96"/>
      <c r="D35" s="114"/>
      <c r="E35" s="118"/>
      <c r="F35" s="96"/>
      <c r="G35" s="200" t="s">
        <v>109</v>
      </c>
      <c r="H35" s="198"/>
      <c r="I35" s="198"/>
      <c r="J35" s="198"/>
      <c r="K35" s="198"/>
      <c r="L35" s="198"/>
      <c r="M35" s="198"/>
      <c r="N35" s="199"/>
      <c r="O35" s="102"/>
    </row>
    <row r="36" spans="2:15" ht="15.95" customHeight="1" x14ac:dyDescent="0.25">
      <c r="B36" s="100"/>
      <c r="C36" s="96"/>
      <c r="D36" s="114"/>
      <c r="E36" s="127" t="s">
        <v>5</v>
      </c>
      <c r="F36" s="116"/>
      <c r="G36" s="275" t="s">
        <v>6</v>
      </c>
      <c r="H36" s="275"/>
      <c r="I36" s="275"/>
      <c r="J36" s="275"/>
      <c r="K36" s="275"/>
      <c r="L36" s="275"/>
      <c r="M36" s="275"/>
      <c r="N36" s="276"/>
      <c r="O36" s="102"/>
    </row>
    <row r="37" spans="2:15" ht="15.95" customHeight="1" x14ac:dyDescent="0.25">
      <c r="B37" s="100"/>
      <c r="C37" s="96"/>
      <c r="D37" s="114"/>
      <c r="E37" s="127" t="s">
        <v>7</v>
      </c>
      <c r="F37" s="116"/>
      <c r="G37" s="275" t="s">
        <v>8</v>
      </c>
      <c r="H37" s="275"/>
      <c r="I37" s="275"/>
      <c r="J37" s="275"/>
      <c r="K37" s="275"/>
      <c r="L37" s="275"/>
      <c r="M37" s="275"/>
      <c r="N37" s="276"/>
      <c r="O37" s="102"/>
    </row>
    <row r="38" spans="2:15" ht="3.75" customHeight="1" x14ac:dyDescent="0.25">
      <c r="B38" s="100"/>
      <c r="C38" s="96"/>
      <c r="D38" s="128"/>
      <c r="E38" s="129"/>
      <c r="F38" s="129"/>
      <c r="G38" s="121"/>
      <c r="H38" s="121"/>
      <c r="I38" s="121"/>
      <c r="J38" s="121"/>
      <c r="K38" s="121"/>
      <c r="L38" s="121"/>
      <c r="M38" s="121"/>
      <c r="N38" s="122"/>
      <c r="O38" s="102"/>
    </row>
    <row r="39" spans="2:15" ht="3.75" customHeight="1" x14ac:dyDescent="0.25">
      <c r="B39" s="100"/>
      <c r="C39" s="96"/>
      <c r="D39" s="96"/>
      <c r="E39" s="116"/>
      <c r="F39" s="116"/>
      <c r="G39" s="198"/>
      <c r="H39" s="198"/>
      <c r="I39" s="198"/>
      <c r="J39" s="198"/>
      <c r="K39" s="198"/>
      <c r="L39" s="198"/>
      <c r="M39" s="198"/>
      <c r="N39" s="198"/>
      <c r="O39" s="102"/>
    </row>
    <row r="40" spans="2:15" ht="27" customHeight="1" x14ac:dyDescent="0.25">
      <c r="B40" s="100"/>
      <c r="C40" s="274" t="s">
        <v>243</v>
      </c>
      <c r="D40" s="274"/>
      <c r="E40" s="274"/>
      <c r="F40" s="274"/>
      <c r="G40" s="274"/>
      <c r="H40" s="274"/>
      <c r="I40" s="274"/>
      <c r="J40" s="274"/>
      <c r="K40" s="274"/>
      <c r="L40" s="274"/>
      <c r="M40" s="274"/>
      <c r="N40" s="274"/>
      <c r="O40" s="102"/>
    </row>
    <row r="41" spans="2:15" ht="3.75" customHeight="1" thickBot="1" x14ac:dyDescent="0.3">
      <c r="B41" s="103"/>
      <c r="C41" s="106"/>
      <c r="D41" s="106"/>
      <c r="E41" s="106"/>
      <c r="F41" s="106"/>
      <c r="G41" s="106"/>
      <c r="H41" s="106"/>
      <c r="I41" s="106"/>
      <c r="J41" s="106"/>
      <c r="K41" s="106"/>
      <c r="L41" s="106"/>
      <c r="M41" s="106"/>
      <c r="N41" s="106"/>
      <c r="O41" s="105"/>
    </row>
    <row r="42" spans="2:15" ht="8.1" customHeight="1" thickBot="1" x14ac:dyDescent="0.3">
      <c r="C42" s="116"/>
      <c r="D42" s="116"/>
      <c r="E42" s="96"/>
      <c r="F42" s="96"/>
      <c r="G42" s="130"/>
      <c r="H42" s="130"/>
      <c r="I42" s="130"/>
      <c r="J42" s="130"/>
      <c r="K42" s="130"/>
    </row>
    <row r="43" spans="2:15" ht="3.75" customHeight="1" x14ac:dyDescent="0.25">
      <c r="B43" s="97"/>
      <c r="C43" s="131"/>
      <c r="D43" s="131"/>
      <c r="E43" s="98"/>
      <c r="F43" s="98"/>
      <c r="G43" s="132"/>
      <c r="H43" s="132"/>
      <c r="I43" s="132"/>
      <c r="J43" s="132"/>
      <c r="K43" s="132"/>
      <c r="L43" s="98"/>
      <c r="M43" s="98"/>
      <c r="N43" s="98"/>
      <c r="O43" s="99"/>
    </row>
    <row r="44" spans="2:15" ht="12.75" customHeight="1" x14ac:dyDescent="0.25">
      <c r="B44" s="100"/>
      <c r="C44" s="133" t="s">
        <v>78</v>
      </c>
      <c r="D44" s="116"/>
      <c r="E44" s="96"/>
      <c r="F44" s="96"/>
      <c r="G44" s="130"/>
      <c r="H44" s="130"/>
      <c r="I44" s="130"/>
      <c r="J44" s="130"/>
      <c r="K44" s="130"/>
      <c r="L44" s="96"/>
      <c r="M44" s="96"/>
      <c r="N44" s="96"/>
      <c r="O44" s="102"/>
    </row>
    <row r="45" spans="2:15" s="96" customFormat="1" ht="12.75" customHeight="1" x14ac:dyDescent="0.25">
      <c r="B45" s="100"/>
      <c r="C45" s="133"/>
      <c r="D45" s="116"/>
      <c r="G45" s="130"/>
      <c r="H45" s="130"/>
      <c r="I45" s="130"/>
      <c r="J45" s="130"/>
      <c r="K45" s="130"/>
      <c r="O45" s="102"/>
    </row>
    <row r="46" spans="2:15" ht="15" customHeight="1" x14ac:dyDescent="0.25">
      <c r="B46" s="100"/>
      <c r="C46" s="134" t="s">
        <v>81</v>
      </c>
      <c r="D46" s="135" t="s">
        <v>32</v>
      </c>
      <c r="E46" s="136"/>
      <c r="F46" s="136"/>
      <c r="G46" s="136"/>
      <c r="H46" s="136"/>
      <c r="I46" s="272" t="s">
        <v>34</v>
      </c>
      <c r="J46" s="272"/>
      <c r="K46" s="272"/>
      <c r="L46" s="272"/>
      <c r="M46" s="272"/>
      <c r="N46" s="273"/>
      <c r="O46" s="102"/>
    </row>
    <row r="47" spans="2:15" ht="63" customHeight="1" x14ac:dyDescent="0.25">
      <c r="B47" s="100"/>
      <c r="C47" s="141" t="s">
        <v>33</v>
      </c>
      <c r="D47" s="137" t="s">
        <v>82</v>
      </c>
      <c r="E47" s="270" t="s">
        <v>108</v>
      </c>
      <c r="F47" s="270"/>
      <c r="G47" s="270"/>
      <c r="H47" s="270" t="s">
        <v>91</v>
      </c>
      <c r="I47" s="270"/>
      <c r="J47" s="270"/>
      <c r="K47" s="270"/>
      <c r="L47" s="270"/>
      <c r="M47" s="270"/>
      <c r="N47" s="271"/>
      <c r="O47" s="102"/>
    </row>
    <row r="48" spans="2:15" ht="63" customHeight="1" x14ac:dyDescent="0.25">
      <c r="B48" s="100"/>
      <c r="C48" s="143" t="s">
        <v>83</v>
      </c>
      <c r="D48" s="137" t="s">
        <v>84</v>
      </c>
      <c r="E48" s="270" t="s">
        <v>84</v>
      </c>
      <c r="F48" s="270"/>
      <c r="G48" s="270"/>
      <c r="H48" s="270" t="s">
        <v>245</v>
      </c>
      <c r="I48" s="270"/>
      <c r="J48" s="270"/>
      <c r="K48" s="270"/>
      <c r="L48" s="270"/>
      <c r="M48" s="270"/>
      <c r="N48" s="271"/>
      <c r="O48" s="102"/>
    </row>
    <row r="49" spans="2:15" ht="39" customHeight="1" x14ac:dyDescent="0.25">
      <c r="B49" s="100"/>
      <c r="C49" s="141" t="s">
        <v>85</v>
      </c>
      <c r="D49" s="137" t="s">
        <v>88</v>
      </c>
      <c r="E49" s="270" t="s">
        <v>88</v>
      </c>
      <c r="F49" s="270"/>
      <c r="G49" s="270"/>
      <c r="H49" s="270" t="s">
        <v>98</v>
      </c>
      <c r="I49" s="270"/>
      <c r="J49" s="270"/>
      <c r="K49" s="270"/>
      <c r="L49" s="270"/>
      <c r="M49" s="270"/>
      <c r="N49" s="271"/>
      <c r="O49" s="102"/>
    </row>
    <row r="50" spans="2:15" ht="39" customHeight="1" x14ac:dyDescent="0.25">
      <c r="B50" s="100"/>
      <c r="C50" s="141" t="s">
        <v>150</v>
      </c>
      <c r="D50" s="137" t="s">
        <v>87</v>
      </c>
      <c r="E50" s="270" t="s">
        <v>87</v>
      </c>
      <c r="F50" s="270"/>
      <c r="G50" s="270"/>
      <c r="H50" s="270" t="s">
        <v>146</v>
      </c>
      <c r="I50" s="270"/>
      <c r="J50" s="270"/>
      <c r="K50" s="270"/>
      <c r="L50" s="270"/>
      <c r="M50" s="270"/>
      <c r="N50" s="271"/>
      <c r="O50" s="102"/>
    </row>
    <row r="51" spans="2:15" ht="3.75" customHeight="1" thickBot="1" x14ac:dyDescent="0.3">
      <c r="B51" s="103"/>
      <c r="C51" s="138"/>
      <c r="D51" s="139"/>
      <c r="E51" s="139"/>
      <c r="F51" s="139"/>
      <c r="G51" s="139"/>
      <c r="H51" s="139"/>
      <c r="I51" s="139"/>
      <c r="J51" s="139"/>
      <c r="K51" s="139"/>
      <c r="L51" s="139"/>
      <c r="M51" s="139"/>
      <c r="N51" s="139"/>
      <c r="O51" s="105"/>
    </row>
    <row r="52" spans="2:15" x14ac:dyDescent="0.25">
      <c r="C52" s="116"/>
      <c r="D52" s="116"/>
      <c r="E52" s="140"/>
      <c r="F52" s="140"/>
      <c r="G52" s="140"/>
      <c r="H52" s="140"/>
      <c r="I52" s="140"/>
      <c r="J52" s="140"/>
      <c r="K52" s="130"/>
    </row>
    <row r="53" spans="2:15" x14ac:dyDescent="0.25">
      <c r="B53" s="37"/>
      <c r="D53" s="37"/>
    </row>
    <row r="54" spans="2:15" x14ac:dyDescent="0.25"/>
    <row r="55" spans="2:15" x14ac:dyDescent="0.25">
      <c r="C55" s="37" t="s">
        <v>86</v>
      </c>
    </row>
    <row r="56" spans="2:15" ht="14.25" x14ac:dyDescent="0.2">
      <c r="C56" s="5" t="s">
        <v>145</v>
      </c>
      <c r="D56" s="5" t="s">
        <v>393</v>
      </c>
      <c r="E56" s="269" t="s">
        <v>397</v>
      </c>
      <c r="F56" s="11"/>
      <c r="G56" s="9"/>
      <c r="H56" s="9"/>
      <c r="I56" s="9"/>
      <c r="J56" s="9"/>
      <c r="K56" s="9"/>
      <c r="L56" s="9"/>
      <c r="M56" s="9"/>
      <c r="N56" s="9"/>
    </row>
    <row r="57" spans="2:15" ht="14.25" hidden="1" x14ac:dyDescent="0.2">
      <c r="C57" s="91"/>
      <c r="D57" s="91"/>
      <c r="E57" s="11"/>
      <c r="F57" s="11"/>
      <c r="G57" s="9"/>
      <c r="H57" s="9"/>
      <c r="I57" s="9"/>
      <c r="J57" s="9"/>
      <c r="K57" s="9"/>
      <c r="L57" s="9"/>
      <c r="M57" s="9"/>
      <c r="N57" s="9"/>
    </row>
    <row r="58" spans="2:15" ht="14.25" hidden="1" x14ac:dyDescent="0.2">
      <c r="D58" s="12"/>
      <c r="E58" s="11"/>
      <c r="F58" s="11"/>
      <c r="G58" s="9"/>
      <c r="H58" s="9"/>
      <c r="I58" s="9"/>
      <c r="J58" s="9"/>
      <c r="K58" s="9"/>
      <c r="L58" s="9"/>
      <c r="M58" s="9"/>
      <c r="N58" s="9"/>
    </row>
    <row r="59" spans="2:15" ht="14.25" hidden="1" x14ac:dyDescent="0.2">
      <c r="D59" s="12"/>
      <c r="E59" s="11"/>
      <c r="F59" s="11"/>
      <c r="G59" s="9"/>
      <c r="H59" s="9"/>
      <c r="I59" s="9"/>
      <c r="J59" s="9"/>
      <c r="K59" s="9"/>
      <c r="L59" s="9"/>
      <c r="M59" s="9"/>
      <c r="N59" s="9"/>
    </row>
    <row r="60" spans="2:15" x14ac:dyDescent="0.25"/>
    <row r="61" spans="2:15" x14ac:dyDescent="0.25"/>
  </sheetData>
  <sheetProtection algorithmName="SHA-512" hashValue="8jZ7+m334mE5x+Z48bazhtWhi7/DDcU0lHvij5S+/Vd1NqcmOFN7E32xOsv36HmVTuJFqMT4F4yC7xzJ94ulnw==" saltValue="zRR+mtXEYzag0zqlYLSWLA==" spinCount="100000" sheet="1" selectLockedCells="1"/>
  <mergeCells count="22">
    <mergeCell ref="C8:O8"/>
    <mergeCell ref="G30:N30"/>
    <mergeCell ref="C12:N12"/>
    <mergeCell ref="C17:N17"/>
    <mergeCell ref="G24:N24"/>
    <mergeCell ref="G25:N25"/>
    <mergeCell ref="G26:N26"/>
    <mergeCell ref="I46:N46"/>
    <mergeCell ref="C40:N40"/>
    <mergeCell ref="G36:N36"/>
    <mergeCell ref="G37:N37"/>
    <mergeCell ref="G32:N32"/>
    <mergeCell ref="G33:N33"/>
    <mergeCell ref="G34:N34"/>
    <mergeCell ref="H50:N50"/>
    <mergeCell ref="E50:G50"/>
    <mergeCell ref="H47:N47"/>
    <mergeCell ref="H48:N48"/>
    <mergeCell ref="H49:N49"/>
    <mergeCell ref="E49:G49"/>
    <mergeCell ref="E48:G48"/>
    <mergeCell ref="E47:G47"/>
  </mergeCells>
  <hyperlinks>
    <hyperlink ref="C48" location="'2.2.3 Fallzahlen'!E10" display="2.2.3 Fallzahlen" xr:uid="{00000000-0004-0000-0000-000003000000}"/>
    <hyperlink ref="C50" location="'QI OSG'!F8" display="QI OSG" xr:uid="{00000000-0004-0000-0000-000002000000}"/>
    <hyperlink ref="C49" location="Zusammenfassung!A1" display="Zusammenfassung" xr:uid="{00000000-0004-0000-0000-000001000000}"/>
    <hyperlink ref="C47" location="'Allgemeine Angaben'!K4" display="Allgemeine Angaben" xr:uid="{00000000-0004-0000-0000-000000000000}"/>
  </hyperlinks>
  <pageMargins left="0.70866141732283472" right="0.70866141732283472" top="0.74803149606299213" bottom="0.74803149606299213" header="0.31496062992125984" footer="0.31496062992125984"/>
  <pageSetup paperSize="9" scale="90" fitToHeight="0" orientation="landscape" r:id="rId1"/>
  <headerFooter>
    <oddFooter>&amp;L&amp;F&amp;C&amp;A&amp;R&amp;P von &amp;N</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A1:O113"/>
  <sheetViews>
    <sheetView showGridLines="0" zoomScaleNormal="100" workbookViewId="0">
      <selection activeCell="E6" sqref="E6:K6"/>
    </sheetView>
  </sheetViews>
  <sheetFormatPr baseColWidth="10" defaultColWidth="0" defaultRowHeight="14.25" zeroHeight="1" x14ac:dyDescent="0.2"/>
  <cols>
    <col min="1" max="1" width="1.85546875" style="9" customWidth="1"/>
    <col min="2" max="2" width="10.85546875" style="9" customWidth="1"/>
    <col min="3" max="3" width="8.85546875" style="9" customWidth="1"/>
    <col min="4" max="5" width="10.85546875" style="9" customWidth="1"/>
    <col min="6" max="6" width="16.42578125" style="9" customWidth="1"/>
    <col min="7" max="9" width="10.85546875" style="9" customWidth="1"/>
    <col min="10" max="11" width="10.85546875" style="10" customWidth="1"/>
    <col min="12" max="12" width="2.7109375" style="9" customWidth="1"/>
    <col min="13" max="13" width="15" style="50" hidden="1" customWidth="1"/>
    <col min="14" max="15" width="10.85546875" style="9" hidden="1" customWidth="1"/>
    <col min="16" max="16" width="0.7109375" style="9" hidden="1" customWidth="1"/>
    <col min="17" max="16384" width="0.7109375" style="9" hidden="1"/>
  </cols>
  <sheetData>
    <row r="1" spans="2:13" x14ac:dyDescent="0.2"/>
    <row r="2" spans="2:13" ht="15" customHeight="1" x14ac:dyDescent="0.2">
      <c r="B2" s="5" t="s">
        <v>9</v>
      </c>
      <c r="C2" s="11"/>
      <c r="I2" s="291" t="s">
        <v>35</v>
      </c>
      <c r="J2" s="291"/>
      <c r="K2" s="291"/>
    </row>
    <row r="3" spans="2:13" ht="15" thickBot="1" x14ac:dyDescent="0.25">
      <c r="B3" s="91"/>
      <c r="C3" s="11"/>
    </row>
    <row r="4" spans="2:13" ht="15" thickBot="1" x14ac:dyDescent="0.25">
      <c r="B4" s="90" t="s">
        <v>89</v>
      </c>
      <c r="C4" s="11"/>
      <c r="H4" s="79"/>
      <c r="I4" s="79"/>
      <c r="J4" s="81" t="s">
        <v>31</v>
      </c>
      <c r="K4" s="76"/>
    </row>
    <row r="5" spans="2:13" ht="15" thickBot="1" x14ac:dyDescent="0.25">
      <c r="B5" s="91"/>
      <c r="C5" s="11"/>
    </row>
    <row r="6" spans="2:13" ht="27.75" customHeight="1" thickBot="1" x14ac:dyDescent="0.25">
      <c r="B6" s="90" t="s">
        <v>41</v>
      </c>
      <c r="E6" s="298"/>
      <c r="F6" s="299"/>
      <c r="G6" s="299"/>
      <c r="H6" s="299"/>
      <c r="I6" s="299"/>
      <c r="J6" s="299"/>
      <c r="K6" s="300"/>
    </row>
    <row r="7" spans="2:13" ht="15" thickBot="1" x14ac:dyDescent="0.25">
      <c r="B7" s="91"/>
      <c r="C7" s="11"/>
    </row>
    <row r="8" spans="2:13" ht="15.75" customHeight="1" thickBot="1" x14ac:dyDescent="0.25">
      <c r="B8" s="54" t="s">
        <v>13</v>
      </c>
      <c r="C8" s="11"/>
      <c r="G8" s="51"/>
      <c r="H8" s="80"/>
      <c r="I8" s="80"/>
      <c r="J8" s="294"/>
      <c r="K8" s="295"/>
    </row>
    <row r="9" spans="2:13" ht="15" thickBot="1" x14ac:dyDescent="0.25">
      <c r="B9" s="91"/>
      <c r="C9" s="11"/>
    </row>
    <row r="10" spans="2:13" ht="15" customHeight="1" thickBot="1" x14ac:dyDescent="0.25">
      <c r="B10" s="54" t="s">
        <v>244</v>
      </c>
      <c r="I10" s="247"/>
      <c r="J10" s="301"/>
      <c r="K10" s="302"/>
      <c r="M10" s="52"/>
    </row>
    <row r="11" spans="2:13" ht="15" thickBot="1" x14ac:dyDescent="0.25">
      <c r="B11" s="13" t="s">
        <v>11</v>
      </c>
      <c r="J11" s="292"/>
      <c r="K11" s="293"/>
      <c r="M11" s="52"/>
    </row>
    <row r="12" spans="2:13" ht="15.75" customHeight="1" thickBot="1" x14ac:dyDescent="0.25">
      <c r="B12" s="150" t="s">
        <v>12</v>
      </c>
      <c r="J12" s="294"/>
      <c r="K12" s="295"/>
      <c r="M12" s="52"/>
    </row>
    <row r="13" spans="2:13" ht="15.75" customHeight="1" thickBot="1" x14ac:dyDescent="0.25">
      <c r="B13" s="13" t="s">
        <v>16</v>
      </c>
      <c r="J13" s="294"/>
      <c r="K13" s="295"/>
      <c r="M13" s="52"/>
    </row>
    <row r="14" spans="2:13" ht="15" thickBot="1" x14ac:dyDescent="0.25">
      <c r="B14" s="91"/>
      <c r="M14" s="52"/>
    </row>
    <row r="15" spans="2:13" ht="15" thickBot="1" x14ac:dyDescent="0.25">
      <c r="B15" s="90" t="s">
        <v>68</v>
      </c>
      <c r="J15" s="296"/>
      <c r="K15" s="297"/>
      <c r="M15" s="52"/>
    </row>
    <row r="16" spans="2:13" ht="15" thickBot="1" x14ac:dyDescent="0.25">
      <c r="C16" s="74" t="s">
        <v>69</v>
      </c>
      <c r="J16" s="296"/>
      <c r="K16" s="297"/>
      <c r="M16" s="52"/>
    </row>
    <row r="17" spans="2:13" x14ac:dyDescent="0.2">
      <c r="C17" s="91"/>
      <c r="M17" s="52"/>
    </row>
    <row r="18" spans="2:13" ht="27.75" customHeight="1" x14ac:dyDescent="0.2">
      <c r="C18" s="148"/>
      <c r="E18" s="306" t="s">
        <v>90</v>
      </c>
      <c r="F18" s="306"/>
      <c r="G18" s="151" t="s">
        <v>102</v>
      </c>
      <c r="H18" s="303" t="s">
        <v>60</v>
      </c>
      <c r="I18" s="303"/>
      <c r="J18" s="304" t="s">
        <v>66</v>
      </c>
      <c r="K18" s="304"/>
      <c r="M18" s="53" t="s">
        <v>53</v>
      </c>
    </row>
    <row r="19" spans="2:13" ht="15.75" customHeight="1" x14ac:dyDescent="0.2">
      <c r="B19" s="287" t="s">
        <v>151</v>
      </c>
      <c r="C19" s="287"/>
      <c r="D19" s="75"/>
      <c r="E19" s="283"/>
      <c r="F19" s="305"/>
      <c r="G19" s="49"/>
      <c r="H19" s="288"/>
      <c r="I19" s="290"/>
      <c r="J19" s="285"/>
      <c r="K19" s="286"/>
      <c r="M19" s="52">
        <v>1</v>
      </c>
    </row>
    <row r="20" spans="2:13" ht="15.75" customHeight="1" x14ac:dyDescent="0.2">
      <c r="B20" s="287"/>
      <c r="C20" s="287"/>
      <c r="D20" s="75"/>
      <c r="E20" s="283"/>
      <c r="F20" s="284"/>
      <c r="G20" s="85"/>
      <c r="H20" s="288"/>
      <c r="I20" s="290"/>
      <c r="J20" s="285"/>
      <c r="K20" s="286"/>
      <c r="M20" s="52">
        <v>2</v>
      </c>
    </row>
    <row r="21" spans="2:13" ht="15.75" customHeight="1" x14ac:dyDescent="0.2">
      <c r="B21" s="148"/>
      <c r="C21" s="148"/>
      <c r="D21" s="75"/>
      <c r="E21" s="283"/>
      <c r="F21" s="284"/>
      <c r="G21" s="85"/>
      <c r="H21" s="288"/>
      <c r="I21" s="290"/>
      <c r="J21" s="285"/>
      <c r="K21" s="286"/>
      <c r="M21" s="52">
        <v>3</v>
      </c>
    </row>
    <row r="22" spans="2:13" ht="15.75" customHeight="1" x14ac:dyDescent="0.2">
      <c r="B22" s="148"/>
      <c r="C22" s="148"/>
      <c r="E22" s="283"/>
      <c r="F22" s="284"/>
      <c r="G22" s="49"/>
      <c r="H22" s="288"/>
      <c r="I22" s="290"/>
      <c r="J22" s="285"/>
      <c r="K22" s="286"/>
      <c r="M22" s="52">
        <v>4</v>
      </c>
    </row>
    <row r="23" spans="2:13" ht="15.75" customHeight="1" x14ac:dyDescent="0.2">
      <c r="C23" s="91"/>
      <c r="E23" s="283"/>
      <c r="F23" s="284"/>
      <c r="G23" s="49"/>
      <c r="H23" s="288"/>
      <c r="I23" s="289"/>
      <c r="J23" s="285"/>
      <c r="K23" s="286"/>
      <c r="M23" s="52">
        <v>5</v>
      </c>
    </row>
    <row r="24" spans="2:13" ht="15.75" customHeight="1" x14ac:dyDescent="0.2">
      <c r="C24" s="91"/>
      <c r="E24" s="283"/>
      <c r="F24" s="284"/>
      <c r="G24" s="85"/>
      <c r="H24" s="288"/>
      <c r="I24" s="289"/>
      <c r="J24" s="285"/>
      <c r="K24" s="286"/>
      <c r="M24" s="52">
        <v>6</v>
      </c>
    </row>
    <row r="25" spans="2:13" ht="15.75" customHeight="1" x14ac:dyDescent="0.2">
      <c r="C25" s="91"/>
      <c r="E25" s="283"/>
      <c r="F25" s="284"/>
      <c r="G25" s="49"/>
      <c r="H25" s="288"/>
      <c r="I25" s="289"/>
      <c r="J25" s="285"/>
      <c r="K25" s="286"/>
      <c r="M25" s="52">
        <v>7</v>
      </c>
    </row>
    <row r="26" spans="2:13" ht="15.75" customHeight="1" x14ac:dyDescent="0.2">
      <c r="C26" s="91"/>
      <c r="E26" s="283"/>
      <c r="F26" s="284"/>
      <c r="G26" s="49"/>
      <c r="H26" s="288"/>
      <c r="I26" s="289"/>
      <c r="J26" s="285"/>
      <c r="K26" s="286"/>
      <c r="M26" s="52">
        <v>8</v>
      </c>
    </row>
    <row r="27" spans="2:13" ht="15.75" customHeight="1" x14ac:dyDescent="0.2">
      <c r="C27" s="91"/>
      <c r="E27" s="283"/>
      <c r="F27" s="284"/>
      <c r="G27" s="49"/>
      <c r="H27" s="288"/>
      <c r="I27" s="289"/>
      <c r="J27" s="285"/>
      <c r="K27" s="286"/>
      <c r="M27" s="52">
        <v>9</v>
      </c>
    </row>
    <row r="28" spans="2:13" ht="15.75" customHeight="1" x14ac:dyDescent="0.2">
      <c r="C28" s="91"/>
      <c r="E28" s="283"/>
      <c r="F28" s="284"/>
      <c r="G28" s="49"/>
      <c r="H28" s="288"/>
      <c r="I28" s="289"/>
      <c r="J28" s="285"/>
      <c r="K28" s="286"/>
      <c r="M28" s="52">
        <v>10</v>
      </c>
    </row>
    <row r="29" spans="2:13" x14ac:dyDescent="0.2">
      <c r="C29" s="91"/>
      <c r="E29" s="50"/>
      <c r="J29" s="9"/>
      <c r="K29" s="9"/>
      <c r="M29" s="52"/>
    </row>
    <row r="30" spans="2:13" ht="15" hidden="1" customHeight="1" x14ac:dyDescent="0.2">
      <c r="C30" s="91"/>
      <c r="D30" s="14"/>
      <c r="E30" s="14"/>
      <c r="F30" s="15"/>
      <c r="G30" s="15"/>
      <c r="H30" s="17"/>
      <c r="I30" s="15"/>
      <c r="J30" s="15"/>
      <c r="K30" s="15"/>
      <c r="M30" s="52"/>
    </row>
    <row r="31" spans="2:13" hidden="1" x14ac:dyDescent="0.2">
      <c r="C31" s="91"/>
      <c r="J31" s="18"/>
      <c r="K31" s="18"/>
    </row>
    <row r="32" spans="2:13" hidden="1" x14ac:dyDescent="0.2">
      <c r="J32" s="9"/>
      <c r="K32" s="9"/>
    </row>
    <row r="33" spans="10:13" hidden="1" x14ac:dyDescent="0.2">
      <c r="J33" s="9"/>
      <c r="K33" s="9"/>
    </row>
    <row r="34" spans="10:13" hidden="1" x14ac:dyDescent="0.2">
      <c r="J34" s="9"/>
      <c r="K34" s="9"/>
    </row>
    <row r="35" spans="10:13" hidden="1" x14ac:dyDescent="0.2">
      <c r="J35" s="9"/>
      <c r="K35" s="9"/>
    </row>
    <row r="36" spans="10:13" s="19" customFormat="1" ht="12.75" hidden="1" x14ac:dyDescent="0.2">
      <c r="J36" s="14"/>
      <c r="K36" s="14"/>
      <c r="M36" s="50"/>
    </row>
    <row r="113" x14ac:dyDescent="0.2"/>
  </sheetData>
  <sheetProtection algorithmName="SHA-512" hashValue="N2WBuiIkxUiqmGEWj5VbcKIydfTPeiWyx8Ysgi/4gl3b/F/qP8KBHO3CscAuAhJDDq092u5PMTI6UN/OJr+Sjg==" saltValue="yQr+ZqgK+b0vNmzsStTa4g==" spinCount="100000" sheet="1" selectLockedCells="1"/>
  <mergeCells count="43">
    <mergeCell ref="H28:I28"/>
    <mergeCell ref="J28:K28"/>
    <mergeCell ref="J19:K19"/>
    <mergeCell ref="E18:F18"/>
    <mergeCell ref="J8:K8"/>
    <mergeCell ref="J25:K25"/>
    <mergeCell ref="J26:K26"/>
    <mergeCell ref="H20:I20"/>
    <mergeCell ref="H26:I26"/>
    <mergeCell ref="J27:K27"/>
    <mergeCell ref="H24:I24"/>
    <mergeCell ref="H25:I25"/>
    <mergeCell ref="J20:K20"/>
    <mergeCell ref="J21:K21"/>
    <mergeCell ref="J22:K22"/>
    <mergeCell ref="J23:K23"/>
    <mergeCell ref="J16:K16"/>
    <mergeCell ref="H18:I18"/>
    <mergeCell ref="H19:I19"/>
    <mergeCell ref="J18:K18"/>
    <mergeCell ref="E19:F19"/>
    <mergeCell ref="I2:K2"/>
    <mergeCell ref="J11:K11"/>
    <mergeCell ref="J13:K13"/>
    <mergeCell ref="J12:K12"/>
    <mergeCell ref="J15:K15"/>
    <mergeCell ref="E6:K6"/>
    <mergeCell ref="J10:K10"/>
    <mergeCell ref="J24:K24"/>
    <mergeCell ref="B19:C20"/>
    <mergeCell ref="H27:I27"/>
    <mergeCell ref="H21:I21"/>
    <mergeCell ref="H22:I22"/>
    <mergeCell ref="H23:I23"/>
    <mergeCell ref="E28:F28"/>
    <mergeCell ref="E20:F20"/>
    <mergeCell ref="E21:F21"/>
    <mergeCell ref="E22:F22"/>
    <mergeCell ref="E23:F23"/>
    <mergeCell ref="E24:F24"/>
    <mergeCell ref="E25:F25"/>
    <mergeCell ref="E26:F26"/>
    <mergeCell ref="E27:F27"/>
  </mergeCells>
  <conditionalFormatting sqref="E6 J10:K13">
    <cfRule type="containsBlanks" dxfId="51" priority="230">
      <formula>LEN(TRIM(E6))=0</formula>
    </cfRule>
  </conditionalFormatting>
  <conditionalFormatting sqref="J12">
    <cfRule type="containsBlanks" dxfId="50" priority="231">
      <formula>LEN(TRIM(J12))=0</formula>
    </cfRule>
  </conditionalFormatting>
  <conditionalFormatting sqref="J13">
    <cfRule type="containsBlanks" dxfId="49" priority="232">
      <formula>LEN(TRIM(J13))=0</formula>
    </cfRule>
  </conditionalFormatting>
  <conditionalFormatting sqref="J8">
    <cfRule type="containsBlanks" dxfId="48" priority="234">
      <formula>LEN(TRIM(J8))=0</formula>
    </cfRule>
  </conditionalFormatting>
  <conditionalFormatting sqref="K4">
    <cfRule type="containsBlanks" dxfId="47" priority="165">
      <formula>LEN(TRIM(K4))=0</formula>
    </cfRule>
  </conditionalFormatting>
  <conditionalFormatting sqref="J15:K15">
    <cfRule type="expression" dxfId="46" priority="35">
      <formula>$J$15=""</formula>
    </cfRule>
  </conditionalFormatting>
  <conditionalFormatting sqref="E19:I28">
    <cfRule type="expression" dxfId="45" priority="1225">
      <formula>AND(E19="",COUNTA($E19:$H19)&gt;0)</formula>
    </cfRule>
  </conditionalFormatting>
  <dataValidations count="7">
    <dataValidation type="date" allowBlank="1" showInputMessage="1" showErrorMessage="1" error="Eingabe eines Datums (dd/mm/yyyy)." sqref="J11:K11" xr:uid="{00000000-0002-0000-0100-000003000000}">
      <formula1>40544</formula1>
      <formula2>55153</formula2>
    </dataValidation>
    <dataValidation type="whole" allowBlank="1" showInputMessage="1" showErrorMessage="1" error="Eingabe einer vierstelligen Jahreszahl." sqref="J13:K13" xr:uid="{00000000-0002-0000-0100-000004000000}">
      <formula1>2017</formula1>
      <formula2>2050</formula2>
    </dataValidation>
    <dataValidation type="textLength" operator="lessThanOrEqual" allowBlank="1" showInputMessage="1" showErrorMessage="1" error="Textlänge ist auf 50 Zeichen begrenzt." sqref="E19:F28" xr:uid="{00000000-0002-0000-0100-000005000000}">
      <formula1>50</formula1>
    </dataValidation>
    <dataValidation type="textLength" operator="lessThanOrEqual" allowBlank="1" showInputMessage="1" showErrorMessage="1" error="Eingabe der dreistelligen Reg.-Nr. Diese finden Sie z. B. auf dem EPZ-Zertifikat oder in der Betreffszeile der E-Mails von ClarCert. Eingabe z.B. 123, wenn die Reg.-Nr. EPZ-123 ist; z.B. A-001 wenn die Reg.-Nr. EPZ-A-001." sqref="K4" xr:uid="{00000000-0002-0000-0100-000006000000}">
      <formula1>6</formula1>
    </dataValidation>
    <dataValidation allowBlank="1" showInputMessage="1" showErrorMessage="1" error="Bitte benutzen Sie die Dropdown-Funktion." sqref="H8:I8" xr:uid="{00000000-0002-0000-0100-000007000000}"/>
    <dataValidation type="textLength" operator="equal" allowBlank="1" showInputMessage="1" showErrorMessage="1" error="Eingabe der dreistelligen Registriernummer. Diese finden Sie z.B. auf dem EPZ-Zertifikat oder in der Betreffszeile der E-Mails von ClarCert. Eingabe z.B. 123, wenn die Reg.-Nr. EPZ-123 ist." sqref="H4:I4" xr:uid="{00000000-0002-0000-0100-000008000000}">
      <formula1>3</formula1>
    </dataValidation>
    <dataValidation type="whole" allowBlank="1" showInputMessage="1" showErrorMessage="1" error="Eingabe einer vierstelligen Jahreszahl." sqref="I10" xr:uid="{00000000-0002-0000-0100-000001000000}">
      <formula1>2015</formula1>
      <formula2>2050</formula2>
    </dataValidation>
  </dataValidations>
  <hyperlinks>
    <hyperlink ref="I2" location="Inhalt!A1" display="zurück zum Inhaltsverzeichnis" xr:uid="{00000000-0004-0000-0100-000000000000}"/>
    <hyperlink ref="I2:K2" location="'Vorwort &amp; Inhaltsverzeichnis'!C43" display="zurück zum Inhaltsverzeichnis" xr:uid="{00000000-0004-0000-0100-000001000000}"/>
  </hyperlinks>
  <pageMargins left="0.7" right="0.7" top="0.78740157499999996" bottom="0.78740157499999996" header="0.3" footer="0.3"/>
  <pageSetup paperSize="9" scale="99" fitToHeight="0" orientation="landscape" r:id="rId1"/>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34" id="{7603B88D-867C-421A-827E-B23F89D27692}">
            <xm:f>AND(OR($J$15=Hilfstabelle!$M$4,$J$15=Hilfstabelle!$M$5),$J$16="")</xm:f>
            <x14:dxf>
              <fill>
                <patternFill>
                  <bgColor theme="9" tint="-0.24994659260841701"/>
                </patternFill>
              </fill>
            </x14:dxf>
          </x14:cfRule>
          <xm:sqref>J16:K16</xm:sqref>
        </x14:conditionalFormatting>
        <x14:conditionalFormatting xmlns:xm="http://schemas.microsoft.com/office/excel/2006/main">
          <x14:cfRule type="expression" priority="33" id="{7E30B243-A727-4157-9B1C-9E285C485E12}">
            <xm:f>AND($J$15&lt;&gt;Hilfstabelle!$M$4,$J$15&lt;&gt;Hilfstabelle!$M$5)</xm:f>
            <x14:dxf>
              <font>
                <color theme="0"/>
              </font>
              <fill>
                <patternFill patternType="none">
                  <bgColor auto="1"/>
                </patternFill>
              </fill>
              <border>
                <left/>
                <right/>
                <bottom/>
                <vertical/>
                <horizontal/>
              </border>
            </x14:dxf>
          </x14:cfRule>
          <xm:sqref>H16:K16 C16</xm:sqref>
        </x14:conditionalFormatting>
      </x14:conditionalFormattings>
    </ext>
    <ext xmlns:x14="http://schemas.microsoft.com/office/spreadsheetml/2009/9/main" uri="{CCE6A557-97BC-4b89-ADB6-D9C93CAAB3DF}">
      <x14:dataValidations xmlns:xm="http://schemas.microsoft.com/office/excel/2006/main" count="7">
        <x14:dataValidation type="list" showInputMessage="1" showErrorMessage="1" error="Bitte benutzen Sie die Dropdown-Funktion." xr:uid="{00000000-0002-0000-0100-000002000000}">
          <x14:formula1>
            <xm:f>Hilfstabelle!$B$5:$B$7</xm:f>
          </x14:formula1>
          <xm:sqref>G19:G28</xm:sqref>
        </x14:dataValidation>
        <x14:dataValidation type="list" allowBlank="1" showInputMessage="1" showErrorMessage="1" error="Bitte benutzen Sie die Dropdown-Funktion." xr:uid="{00000000-0002-0000-0100-000009000000}">
          <x14:formula1>
            <xm:f>Hilfstabelle!$B$10:$B$11</xm:f>
          </x14:formula1>
          <xm:sqref>I29</xm:sqref>
        </x14:dataValidation>
        <x14:dataValidation type="list" allowBlank="1" showInputMessage="1" showErrorMessage="1" error="Bitte benutzen Sie die Dropdown-Funktion." xr:uid="{00000000-0002-0000-0100-00000A000000}">
          <x14:formula1>
            <xm:f>Hilfstabelle!$M$2:$M$6</xm:f>
          </x14:formula1>
          <xm:sqref>J15:K15</xm:sqref>
        </x14:dataValidation>
        <x14:dataValidation type="list" allowBlank="1" showInputMessage="1" showErrorMessage="1" error="Bitte benutzen Sie die Dropdown-Funktion." xr:uid="{00000000-0002-0000-0100-00000C000000}">
          <x14:formula1>
            <xm:f>Hilfstabelle!$B$4:$B$6</xm:f>
          </x14:formula1>
          <xm:sqref>H29</xm:sqref>
        </x14:dataValidation>
        <x14:dataValidation type="list" allowBlank="1" showInputMessage="1" showErrorMessage="1" error="Bitte benutzen Sie die Dropdown-Funktion." xr:uid="{00000000-0002-0000-0100-00000D000000}">
          <x14:formula1>
            <xm:f>Hilfstabelle!$B$28:$B$39</xm:f>
          </x14:formula1>
          <xm:sqref>J12:K12</xm:sqref>
        </x14:dataValidation>
        <x14:dataValidation type="list" allowBlank="1" showInputMessage="1" showErrorMessage="1" error="Bitte benutzen Sie die Dropdown-Funktion." xr:uid="{00000000-0002-0000-0100-00000F000000}">
          <x14:formula1>
            <xm:f>Hilfstabelle!$D$4:$D$6</xm:f>
          </x14:formula1>
          <xm:sqref>J8</xm:sqref>
        </x14:dataValidation>
        <x14:dataValidation type="list" allowBlank="1" showInputMessage="1" showErrorMessage="1" error="Bitte benutzen Sie die Dropdown-Funktion." xr:uid="{00000000-0002-0000-0100-00000E000000}">
          <x14:formula1>
            <xm:f>Hilfstabelle!$E$18:$E$23</xm:f>
          </x14:formula1>
          <xm:sqref>H19:I28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1">
    <pageSetUpPr fitToPage="1"/>
  </sheetPr>
  <dimension ref="A1:AI81"/>
  <sheetViews>
    <sheetView showGridLines="0" zoomScaleNormal="100" workbookViewId="0">
      <selection activeCell="E8" sqref="E8"/>
    </sheetView>
  </sheetViews>
  <sheetFormatPr baseColWidth="10" defaultColWidth="0" defaultRowHeight="12.75" zeroHeight="1" x14ac:dyDescent="0.2"/>
  <cols>
    <col min="1" max="1" width="1.85546875" style="15" customWidth="1"/>
    <col min="2" max="2" width="14.42578125" style="25" customWidth="1"/>
    <col min="3" max="3" width="6.7109375" style="25" customWidth="1"/>
    <col min="4" max="4" width="11.140625" style="27" customWidth="1"/>
    <col min="5" max="14" width="13.42578125" style="26" customWidth="1"/>
    <col min="15" max="15" width="10.7109375" style="21" customWidth="1"/>
    <col min="16" max="16" width="3" style="21" customWidth="1"/>
    <col min="17" max="17" width="3" style="38" hidden="1" customWidth="1"/>
    <col min="18" max="24" width="0" style="25" hidden="1" customWidth="1"/>
    <col min="25" max="25" width="3" style="25" hidden="1" customWidth="1"/>
    <col min="26" max="35" width="0" style="25" hidden="1" customWidth="1"/>
    <col min="36" max="16384" width="3" style="25" hidden="1"/>
  </cols>
  <sheetData>
    <row r="1" spans="2:17" ht="12.75" customHeight="1" thickBot="1" x14ac:dyDescent="0.3">
      <c r="B1" s="280"/>
      <c r="C1" s="280"/>
      <c r="D1" s="280"/>
      <c r="E1" s="280"/>
      <c r="F1" s="280"/>
      <c r="G1" s="280"/>
      <c r="H1" s="280"/>
      <c r="I1" s="280"/>
      <c r="J1" s="280"/>
      <c r="K1" s="280"/>
      <c r="L1" s="280"/>
      <c r="M1" s="291" t="s">
        <v>35</v>
      </c>
      <c r="N1" s="291"/>
      <c r="O1" s="291"/>
      <c r="P1" s="82"/>
      <c r="Q1" s="82"/>
    </row>
    <row r="2" spans="2:17" ht="13.5" hidden="1" thickBot="1" x14ac:dyDescent="0.25"/>
    <row r="3" spans="2:17" ht="14.45" customHeight="1" x14ac:dyDescent="0.2">
      <c r="B3" s="307" t="s">
        <v>102</v>
      </c>
      <c r="C3" s="308"/>
      <c r="D3" s="308"/>
      <c r="E3" s="28" t="str">
        <f>IF('Allgemeine Angaben'!$G$19&lt;&gt;"",'Allgemeine Angaben'!$G$19,"")</f>
        <v/>
      </c>
      <c r="F3" s="28" t="str">
        <f>IF('Allgemeine Angaben'!$G$20&lt;&gt;"",'Allgemeine Angaben'!$G$20,"")</f>
        <v/>
      </c>
      <c r="G3" s="28" t="str">
        <f>IF('Allgemeine Angaben'!$G$21&lt;&gt;"",'Allgemeine Angaben'!$G$21,"")</f>
        <v/>
      </c>
      <c r="H3" s="28" t="str">
        <f>IF('Allgemeine Angaben'!$G$22&lt;&gt;"",'Allgemeine Angaben'!$G$22,"")</f>
        <v/>
      </c>
      <c r="I3" s="28" t="str">
        <f>IF('Allgemeine Angaben'!$G$23&lt;&gt;"",'Allgemeine Angaben'!$G$23,"")</f>
        <v/>
      </c>
      <c r="J3" s="28" t="str">
        <f>IF('Allgemeine Angaben'!$G$24&lt;&gt;"",'Allgemeine Angaben'!$G$24,"")</f>
        <v/>
      </c>
      <c r="K3" s="28" t="str">
        <f>IF('Allgemeine Angaben'!$G$25&lt;&gt;"",'Allgemeine Angaben'!$G$25,"")</f>
        <v/>
      </c>
      <c r="L3" s="28" t="str">
        <f>IF('Allgemeine Angaben'!$G$26&lt;&gt;"",'Allgemeine Angaben'!$G$26,"")</f>
        <v/>
      </c>
      <c r="M3" s="28" t="str">
        <f>IF('Allgemeine Angaben'!$G$27&lt;&gt;"",'Allgemeine Angaben'!$G$27,"")</f>
        <v/>
      </c>
      <c r="N3" s="28" t="str">
        <f>IF('Allgemeine Angaben'!$G$28&lt;&gt;"",'Allgemeine Angaben'!$G$28,"")</f>
        <v/>
      </c>
      <c r="O3" s="331" t="s">
        <v>40</v>
      </c>
    </row>
    <row r="4" spans="2:17" ht="48" customHeight="1" x14ac:dyDescent="0.2">
      <c r="B4" s="309" t="s">
        <v>10</v>
      </c>
      <c r="C4" s="310"/>
      <c r="D4" s="310"/>
      <c r="E4" s="29" t="str">
        <f>IF('Allgemeine Angaben'!E19&lt;&gt;"",'Allgemeine Angaben'!E19,"")</f>
        <v/>
      </c>
      <c r="F4" s="29" t="str">
        <f>IF('Allgemeine Angaben'!E20&lt;&gt;"",'Allgemeine Angaben'!E20,"")</f>
        <v/>
      </c>
      <c r="G4" s="29" t="str">
        <f>IF('Allgemeine Angaben'!E21&lt;&gt;"",'Allgemeine Angaben'!E21,"")</f>
        <v/>
      </c>
      <c r="H4" s="29" t="str">
        <f>IF('Allgemeine Angaben'!E22&lt;&gt;"",'Allgemeine Angaben'!E22,"")</f>
        <v/>
      </c>
      <c r="I4" s="29" t="str">
        <f>IF('Allgemeine Angaben'!E23&lt;&gt;"",'Allgemeine Angaben'!E23,"")</f>
        <v/>
      </c>
      <c r="J4" s="29" t="str">
        <f>IF('Allgemeine Angaben'!E24&lt;&gt;"",'Allgemeine Angaben'!E24,"")</f>
        <v/>
      </c>
      <c r="K4" s="29" t="str">
        <f>IF('Allgemeine Angaben'!E25&lt;&gt;"",'Allgemeine Angaben'!E25,"")</f>
        <v/>
      </c>
      <c r="L4" s="29" t="str">
        <f>IF('Allgemeine Angaben'!E26&lt;&gt;"",'Allgemeine Angaben'!E26,"")</f>
        <v/>
      </c>
      <c r="M4" s="29" t="str">
        <f>IF('Allgemeine Angaben'!E27&lt;&gt;"",'Allgemeine Angaben'!E27,"")</f>
        <v/>
      </c>
      <c r="N4" s="29" t="str">
        <f>IF('Allgemeine Angaben'!E28&lt;&gt;"",'Allgemeine Angaben'!E28,"")</f>
        <v/>
      </c>
      <c r="O4" s="332"/>
    </row>
    <row r="5" spans="2:17" ht="14.45" customHeight="1" thickBot="1" x14ac:dyDescent="0.25">
      <c r="B5" s="333" t="s">
        <v>152</v>
      </c>
      <c r="C5" s="334"/>
      <c r="D5" s="153" t="str">
        <f>IF('Allgemeine Angaben'!$I$10&lt;&gt;"",'Allgemeine Angaben'!$I$10,"")</f>
        <v/>
      </c>
      <c r="E5" s="152" t="str">
        <f>IF(AND(SUM(E20:E21:E21)=0,COUNTBLANK(E3:E4)&lt;&gt;0),"",SUM(E8:E9,E14:E15,E20:E21))</f>
        <v/>
      </c>
      <c r="F5" s="152" t="str">
        <f>IF(AND(SUM(F20:F21:F21)=0,COUNTBLANK(F3:F4)&lt;&gt;0),"",SUM(F8:F9,F14:F15,F20:F21))</f>
        <v/>
      </c>
      <c r="G5" s="152" t="str">
        <f>IF(AND(SUM(G20:G21:G21)=0,COUNTBLANK(G3:G4)&lt;&gt;0),"",SUM(G8:G9,G14:G15,G20:G21))</f>
        <v/>
      </c>
      <c r="H5" s="152" t="str">
        <f>IF(AND(SUM(H20:H21:H21)=0,COUNTBLANK(H3:H4)&lt;&gt;0),"",SUM(H8:H9,H14:H15,H20:H21))</f>
        <v/>
      </c>
      <c r="I5" s="152" t="str">
        <f>IF(AND(SUM(I20:I21:I21)=0,COUNTBLANK(I3:I4)&lt;&gt;0),"",SUM(I8:I9,I14:I15,I20:I21))</f>
        <v/>
      </c>
      <c r="J5" s="152" t="str">
        <f>IF(AND(SUM(J20:J21:J21)=0,COUNTBLANK(J3:J4)&lt;&gt;0),"",SUM(J8:J9,J14:J15,J20:J21))</f>
        <v/>
      </c>
      <c r="K5" s="152" t="str">
        <f>IF(AND(SUM(K20:K21:K21)=0,COUNTBLANK(K3:K4)&lt;&gt;0),"",SUM(K8:K9,K14:K15,K20:K21))</f>
        <v/>
      </c>
      <c r="L5" s="152" t="str">
        <f>IF(AND(SUM(L20:L21:L21)=0,COUNTBLANK(L3:L4)&lt;&gt;0),"",SUM(L8:L9,L14:L15,L20:L21))</f>
        <v/>
      </c>
      <c r="M5" s="152" t="str">
        <f>IF(AND(SUM(M20:M21:M21)=0,COUNTBLANK(M3:M4)&lt;&gt;0),"",SUM(M8:M9,M14:M15,M20:M21))</f>
        <v/>
      </c>
      <c r="N5" s="152" t="str">
        <f>IF(AND(SUM(N20:N21:N21)=0,COUNTBLANK(N3:N4)&lt;&gt;0),"",SUM(N8:N9,N14:N15,N20:N21))</f>
        <v/>
      </c>
      <c r="O5" s="268">
        <f>SUM(E5:N5)</f>
        <v>0</v>
      </c>
    </row>
    <row r="6" spans="2:17" hidden="1" x14ac:dyDescent="0.2">
      <c r="B6" s="37"/>
      <c r="C6" s="20"/>
      <c r="D6" s="20"/>
      <c r="E6" s="16"/>
      <c r="F6" s="16"/>
      <c r="G6" s="16"/>
      <c r="H6" s="16"/>
      <c r="I6" s="16"/>
      <c r="J6" s="16"/>
      <c r="K6" s="16"/>
      <c r="L6" s="16"/>
      <c r="M6" s="16"/>
      <c r="N6" s="16"/>
    </row>
    <row r="7" spans="2:17" ht="3.75" customHeight="1" thickBot="1" x14ac:dyDescent="0.25">
      <c r="B7" s="37"/>
      <c r="C7" s="20"/>
      <c r="D7" s="20"/>
      <c r="E7" s="16"/>
      <c r="F7" s="16"/>
      <c r="G7" s="16"/>
      <c r="H7" s="16"/>
      <c r="I7" s="16"/>
      <c r="J7" s="16"/>
      <c r="K7" s="16"/>
      <c r="L7" s="16"/>
      <c r="M7" s="16"/>
      <c r="N7" s="16"/>
    </row>
    <row r="8" spans="2:17" ht="27" customHeight="1" x14ac:dyDescent="0.2">
      <c r="B8" s="322" t="s">
        <v>153</v>
      </c>
      <c r="C8" s="323"/>
      <c r="D8" s="323"/>
      <c r="E8" s="31"/>
      <c r="F8" s="31"/>
      <c r="G8" s="32"/>
      <c r="H8" s="32"/>
      <c r="I8" s="32"/>
      <c r="J8" s="32"/>
      <c r="K8" s="32"/>
      <c r="L8" s="32"/>
      <c r="M8" s="32"/>
      <c r="N8" s="32"/>
      <c r="O8" s="266">
        <f>SUM(E8:N8)</f>
        <v>0</v>
      </c>
    </row>
    <row r="9" spans="2:17" ht="27" customHeight="1" thickBot="1" x14ac:dyDescent="0.25">
      <c r="B9" s="324" t="s">
        <v>154</v>
      </c>
      <c r="C9" s="325"/>
      <c r="D9" s="325"/>
      <c r="E9" s="184"/>
      <c r="F9" s="184"/>
      <c r="G9" s="185"/>
      <c r="H9" s="185"/>
      <c r="I9" s="185"/>
      <c r="J9" s="185"/>
      <c r="K9" s="185"/>
      <c r="L9" s="185"/>
      <c r="M9" s="185"/>
      <c r="N9" s="185"/>
      <c r="O9" s="267">
        <f>SUM(E9:N9)</f>
        <v>0</v>
      </c>
      <c r="P9" s="72"/>
    </row>
    <row r="10" spans="2:17" ht="12.75" customHeight="1" thickBot="1" x14ac:dyDescent="0.25">
      <c r="B10" s="34"/>
      <c r="C10" s="34"/>
      <c r="D10" s="34"/>
      <c r="E10" s="35"/>
      <c r="F10" s="35"/>
      <c r="G10" s="35"/>
      <c r="H10" s="35"/>
      <c r="I10" s="35"/>
      <c r="J10" s="35"/>
      <c r="K10" s="35"/>
      <c r="L10" s="35"/>
      <c r="M10" s="35"/>
      <c r="N10" s="35"/>
      <c r="O10" s="36"/>
      <c r="P10" s="23"/>
    </row>
    <row r="11" spans="2:17" ht="12.75" customHeight="1" thickBot="1" x14ac:dyDescent="0.25">
      <c r="B11" s="274" t="s">
        <v>257</v>
      </c>
      <c r="C11" s="274"/>
      <c r="D11" s="274"/>
      <c r="E11" s="274"/>
      <c r="F11" s="260">
        <f>SUM(O8:O9)</f>
        <v>0</v>
      </c>
      <c r="G11" s="259" t="s">
        <v>253</v>
      </c>
      <c r="H11" s="262"/>
      <c r="I11" s="327" t="s">
        <v>254</v>
      </c>
      <c r="J11" s="328"/>
      <c r="K11" s="328"/>
      <c r="L11" s="35"/>
      <c r="M11" s="35"/>
      <c r="N11" s="35"/>
      <c r="O11" s="36"/>
      <c r="P11" s="23"/>
    </row>
    <row r="12" spans="2:17" ht="12.75" customHeight="1" thickBot="1" x14ac:dyDescent="0.25">
      <c r="B12" s="197"/>
      <c r="C12" s="197"/>
      <c r="D12" s="197"/>
      <c r="E12" s="35"/>
      <c r="F12" s="35"/>
      <c r="G12" s="259" t="s">
        <v>253</v>
      </c>
      <c r="H12" s="262"/>
      <c r="I12" s="327" t="s">
        <v>256</v>
      </c>
      <c r="J12" s="328"/>
      <c r="K12" s="328"/>
      <c r="L12" s="35"/>
      <c r="M12" s="35"/>
      <c r="N12" s="35"/>
      <c r="O12" s="36"/>
      <c r="P12" s="23"/>
    </row>
    <row r="13" spans="2:17" ht="12.75" customHeight="1" thickBot="1" x14ac:dyDescent="0.25">
      <c r="B13" s="197"/>
      <c r="C13" s="197"/>
      <c r="D13" s="197"/>
      <c r="E13" s="35"/>
      <c r="F13" s="35"/>
      <c r="G13" s="35"/>
      <c r="H13" s="35"/>
      <c r="I13" s="35"/>
      <c r="J13" s="35"/>
      <c r="K13" s="35"/>
      <c r="L13" s="35"/>
      <c r="M13" s="35"/>
      <c r="N13" s="35"/>
      <c r="O13" s="36"/>
      <c r="P13" s="23"/>
    </row>
    <row r="14" spans="2:17" ht="27" customHeight="1" x14ac:dyDescent="0.2">
      <c r="B14" s="322" t="s">
        <v>155</v>
      </c>
      <c r="C14" s="323"/>
      <c r="D14" s="323"/>
      <c r="E14" s="31"/>
      <c r="F14" s="31"/>
      <c r="G14" s="32"/>
      <c r="H14" s="32"/>
      <c r="I14" s="32"/>
      <c r="J14" s="32"/>
      <c r="K14" s="32"/>
      <c r="L14" s="32"/>
      <c r="M14" s="32"/>
      <c r="N14" s="32"/>
      <c r="O14" s="266">
        <f>SUM(E14:N14)</f>
        <v>0</v>
      </c>
      <c r="P14" s="23"/>
    </row>
    <row r="15" spans="2:17" ht="27" customHeight="1" thickBot="1" x14ac:dyDescent="0.25">
      <c r="B15" s="324" t="s">
        <v>156</v>
      </c>
      <c r="C15" s="325"/>
      <c r="D15" s="325"/>
      <c r="E15" s="184"/>
      <c r="F15" s="184"/>
      <c r="G15" s="185"/>
      <c r="H15" s="185"/>
      <c r="I15" s="185"/>
      <c r="J15" s="185"/>
      <c r="K15" s="185"/>
      <c r="L15" s="185"/>
      <c r="M15" s="185"/>
      <c r="N15" s="185"/>
      <c r="O15" s="267">
        <f>SUM(E15:N15)</f>
        <v>0</v>
      </c>
      <c r="P15" s="23"/>
    </row>
    <row r="16" spans="2:17" ht="12.75" customHeight="1" thickBot="1" x14ac:dyDescent="0.25">
      <c r="B16" s="197"/>
      <c r="C16" s="197"/>
      <c r="D16" s="197"/>
      <c r="E16" s="35"/>
      <c r="F16" s="35"/>
      <c r="G16" s="35"/>
      <c r="H16" s="35"/>
      <c r="I16" s="35"/>
      <c r="J16" s="35"/>
      <c r="K16" s="35"/>
      <c r="L16" s="35"/>
      <c r="M16" s="35"/>
      <c r="N16" s="35"/>
      <c r="O16" s="36"/>
      <c r="P16" s="23"/>
    </row>
    <row r="17" spans="1:16" ht="12.75" customHeight="1" thickBot="1" x14ac:dyDescent="0.25">
      <c r="B17" s="330" t="s">
        <v>252</v>
      </c>
      <c r="C17" s="330"/>
      <c r="D17" s="330"/>
      <c r="E17" s="261"/>
      <c r="F17" s="260">
        <f>SUM(O14:O15)</f>
        <v>0</v>
      </c>
      <c r="G17" s="259" t="s">
        <v>253</v>
      </c>
      <c r="H17" s="262"/>
      <c r="I17" s="327" t="s">
        <v>254</v>
      </c>
      <c r="J17" s="328"/>
      <c r="K17" s="328"/>
      <c r="L17" s="35"/>
      <c r="M17" s="35"/>
      <c r="N17" s="35"/>
      <c r="O17" s="36"/>
      <c r="P17" s="23"/>
    </row>
    <row r="18" spans="1:16" ht="12.75" customHeight="1" thickBot="1" x14ac:dyDescent="0.25">
      <c r="B18" s="258"/>
      <c r="C18" s="258"/>
      <c r="D18" s="258"/>
      <c r="E18" s="261"/>
      <c r="F18" s="259"/>
      <c r="G18" s="259" t="s">
        <v>253</v>
      </c>
      <c r="H18" s="262"/>
      <c r="I18" s="327" t="s">
        <v>256</v>
      </c>
      <c r="J18" s="328"/>
      <c r="K18" s="328"/>
      <c r="L18" s="35"/>
      <c r="M18" s="35"/>
      <c r="N18" s="35"/>
      <c r="O18" s="36"/>
      <c r="P18" s="23"/>
    </row>
    <row r="19" spans="1:16" ht="12.75" customHeight="1" thickBot="1" x14ac:dyDescent="0.25">
      <c r="B19" s="197"/>
      <c r="C19" s="197"/>
      <c r="D19" s="197"/>
      <c r="E19" s="35"/>
      <c r="F19" s="35"/>
      <c r="G19" s="35"/>
      <c r="H19" s="35"/>
      <c r="I19" s="35"/>
      <c r="J19" s="35"/>
      <c r="K19" s="35"/>
      <c r="L19" s="35"/>
      <c r="M19" s="35"/>
      <c r="N19" s="35"/>
      <c r="O19" s="36"/>
      <c r="P19" s="23"/>
    </row>
    <row r="20" spans="1:16" ht="27" customHeight="1" x14ac:dyDescent="0.2">
      <c r="B20" s="322" t="s">
        <v>157</v>
      </c>
      <c r="C20" s="323"/>
      <c r="D20" s="323"/>
      <c r="E20" s="31"/>
      <c r="F20" s="31"/>
      <c r="G20" s="32"/>
      <c r="H20" s="32"/>
      <c r="I20" s="32"/>
      <c r="J20" s="32"/>
      <c r="K20" s="32"/>
      <c r="L20" s="32"/>
      <c r="M20" s="32"/>
      <c r="N20" s="32"/>
      <c r="O20" s="266">
        <f>SUM(E20:N20)</f>
        <v>0</v>
      </c>
      <c r="P20" s="23"/>
    </row>
    <row r="21" spans="1:16" ht="27" customHeight="1" thickBot="1" x14ac:dyDescent="0.25">
      <c r="B21" s="324" t="s">
        <v>158</v>
      </c>
      <c r="C21" s="325"/>
      <c r="D21" s="325"/>
      <c r="E21" s="184"/>
      <c r="F21" s="184"/>
      <c r="G21" s="185"/>
      <c r="H21" s="185"/>
      <c r="I21" s="185"/>
      <c r="J21" s="185"/>
      <c r="K21" s="185"/>
      <c r="L21" s="185"/>
      <c r="M21" s="185"/>
      <c r="N21" s="185"/>
      <c r="O21" s="267">
        <f>SUM(E21:N21)</f>
        <v>0</v>
      </c>
      <c r="P21" s="23"/>
    </row>
    <row r="22" spans="1:16" ht="12.75" customHeight="1" thickBot="1" x14ac:dyDescent="0.25">
      <c r="B22" s="197"/>
      <c r="C22" s="197"/>
      <c r="D22" s="197"/>
      <c r="E22" s="35"/>
      <c r="F22" s="35"/>
      <c r="G22" s="35"/>
      <c r="H22" s="35"/>
      <c r="I22" s="35"/>
      <c r="J22" s="35"/>
      <c r="K22" s="35"/>
      <c r="L22" s="35"/>
      <c r="M22" s="35"/>
      <c r="N22" s="35"/>
      <c r="O22" s="36"/>
      <c r="P22" s="23"/>
    </row>
    <row r="23" spans="1:16" ht="12.75" customHeight="1" thickBot="1" x14ac:dyDescent="0.25">
      <c r="A23" s="25"/>
      <c r="B23" s="274" t="s">
        <v>258</v>
      </c>
      <c r="C23" s="274"/>
      <c r="D23" s="274"/>
      <c r="E23" s="329"/>
      <c r="F23" s="260">
        <f>SUM(O20:O21)</f>
        <v>0</v>
      </c>
      <c r="G23" s="259" t="s">
        <v>253</v>
      </c>
      <c r="H23" s="262"/>
      <c r="I23" s="327" t="s">
        <v>254</v>
      </c>
      <c r="J23" s="328"/>
      <c r="K23" s="328"/>
      <c r="L23" s="35"/>
      <c r="M23" s="35"/>
      <c r="N23" s="35"/>
      <c r="O23" s="36"/>
      <c r="P23" s="23"/>
    </row>
    <row r="24" spans="1:16" ht="12.75" customHeight="1" thickBot="1" x14ac:dyDescent="0.25">
      <c r="B24" s="258"/>
      <c r="C24" s="258"/>
      <c r="D24" s="258"/>
      <c r="E24" s="261"/>
      <c r="F24" s="259"/>
      <c r="G24" s="259" t="s">
        <v>253</v>
      </c>
      <c r="H24" s="262"/>
      <c r="I24" s="327" t="s">
        <v>256</v>
      </c>
      <c r="J24" s="328"/>
      <c r="K24" s="328"/>
      <c r="L24" s="35"/>
      <c r="M24" s="35"/>
      <c r="N24" s="35"/>
      <c r="O24" s="36"/>
      <c r="P24" s="23"/>
    </row>
    <row r="25" spans="1:16" ht="12.75" customHeight="1" x14ac:dyDescent="0.2">
      <c r="B25" s="197"/>
      <c r="C25" s="197"/>
      <c r="D25" s="197"/>
      <c r="E25" s="35"/>
      <c r="F25" s="35"/>
      <c r="G25" s="35"/>
      <c r="H25" s="35"/>
      <c r="I25" s="35"/>
      <c r="J25" s="35"/>
      <c r="K25" s="35"/>
      <c r="L25" s="35"/>
      <c r="M25" s="35"/>
      <c r="N25" s="35"/>
      <c r="O25" s="36"/>
      <c r="P25" s="23"/>
    </row>
    <row r="26" spans="1:16" ht="12.75" customHeight="1" x14ac:dyDescent="0.2">
      <c r="B26" s="326"/>
      <c r="C26" s="326"/>
      <c r="D26" s="326"/>
      <c r="E26" s="326"/>
      <c r="F26" s="326"/>
      <c r="G26" s="326"/>
      <c r="H26" s="326"/>
      <c r="I26" s="326"/>
      <c r="J26" s="326"/>
      <c r="K26" s="326"/>
      <c r="L26" s="326"/>
      <c r="M26" s="326"/>
      <c r="N26" s="326"/>
      <c r="O26" s="326"/>
      <c r="P26" s="23"/>
    </row>
    <row r="27" spans="1:16" ht="12.75" customHeight="1" x14ac:dyDescent="0.2">
      <c r="B27" s="197"/>
      <c r="C27" s="197"/>
      <c r="D27" s="197"/>
      <c r="E27" s="35"/>
      <c r="F27" s="35"/>
      <c r="G27" s="35"/>
      <c r="H27" s="35"/>
      <c r="I27" s="35"/>
      <c r="J27" s="35"/>
      <c r="K27" s="35"/>
      <c r="L27" s="35"/>
      <c r="M27" s="35"/>
      <c r="N27" s="35"/>
      <c r="O27" s="36"/>
      <c r="P27" s="23"/>
    </row>
    <row r="28" spans="1:16" ht="12.75" customHeight="1" x14ac:dyDescent="0.2">
      <c r="B28" s="320" t="s">
        <v>104</v>
      </c>
      <c r="C28" s="321"/>
      <c r="D28" s="311"/>
      <c r="E28" s="312"/>
      <c r="F28" s="312"/>
      <c r="G28" s="312"/>
      <c r="H28" s="312"/>
      <c r="I28" s="312"/>
      <c r="J28" s="312"/>
      <c r="K28" s="312"/>
      <c r="L28" s="312"/>
      <c r="M28" s="312"/>
      <c r="N28" s="312"/>
      <c r="O28" s="313"/>
    </row>
    <row r="29" spans="1:16" ht="12.75" customHeight="1" x14ac:dyDescent="0.2">
      <c r="B29" s="320"/>
      <c r="C29" s="321"/>
      <c r="D29" s="314"/>
      <c r="E29" s="315"/>
      <c r="F29" s="315"/>
      <c r="G29" s="315"/>
      <c r="H29" s="315"/>
      <c r="I29" s="315"/>
      <c r="J29" s="315"/>
      <c r="K29" s="315"/>
      <c r="L29" s="315"/>
      <c r="M29" s="315"/>
      <c r="N29" s="315"/>
      <c r="O29" s="316"/>
    </row>
    <row r="30" spans="1:16" ht="12.75" customHeight="1" x14ac:dyDescent="0.2">
      <c r="B30" s="320"/>
      <c r="C30" s="321"/>
      <c r="D30" s="314"/>
      <c r="E30" s="315"/>
      <c r="F30" s="315"/>
      <c r="G30" s="315"/>
      <c r="H30" s="315"/>
      <c r="I30" s="315"/>
      <c r="J30" s="315"/>
      <c r="K30" s="315"/>
      <c r="L30" s="315"/>
      <c r="M30" s="315"/>
      <c r="N30" s="315"/>
      <c r="O30" s="316"/>
    </row>
    <row r="31" spans="1:16" ht="12.75" customHeight="1" x14ac:dyDescent="0.2">
      <c r="B31" s="320"/>
      <c r="C31" s="321"/>
      <c r="D31" s="314"/>
      <c r="E31" s="315"/>
      <c r="F31" s="315"/>
      <c r="G31" s="315"/>
      <c r="H31" s="315"/>
      <c r="I31" s="315"/>
      <c r="J31" s="315"/>
      <c r="K31" s="315"/>
      <c r="L31" s="315"/>
      <c r="M31" s="315"/>
      <c r="N31" s="315"/>
      <c r="O31" s="316"/>
    </row>
    <row r="32" spans="1:16" ht="12.75" customHeight="1" x14ac:dyDescent="0.2">
      <c r="B32" s="15"/>
      <c r="C32" s="15"/>
      <c r="D32" s="314"/>
      <c r="E32" s="315"/>
      <c r="F32" s="315"/>
      <c r="G32" s="315"/>
      <c r="H32" s="315"/>
      <c r="I32" s="315"/>
      <c r="J32" s="315"/>
      <c r="K32" s="315"/>
      <c r="L32" s="315"/>
      <c r="M32" s="315"/>
      <c r="N32" s="315"/>
      <c r="O32" s="316"/>
    </row>
    <row r="33" spans="2:17" ht="12.75" customHeight="1" x14ac:dyDescent="0.2">
      <c r="B33" s="15"/>
      <c r="C33" s="15"/>
      <c r="D33" s="317"/>
      <c r="E33" s="318"/>
      <c r="F33" s="318"/>
      <c r="G33" s="318"/>
      <c r="H33" s="318"/>
      <c r="I33" s="318"/>
      <c r="J33" s="318"/>
      <c r="K33" s="318"/>
      <c r="L33" s="318"/>
      <c r="M33" s="318"/>
      <c r="N33" s="318"/>
      <c r="O33" s="319"/>
    </row>
    <row r="34" spans="2:17" ht="12.75" customHeight="1" x14ac:dyDescent="0.2">
      <c r="B34" s="15"/>
      <c r="C34" s="15"/>
      <c r="D34" s="19"/>
      <c r="E34" s="16"/>
      <c r="F34" s="16"/>
      <c r="G34" s="16"/>
      <c r="H34" s="16"/>
      <c r="I34" s="16"/>
      <c r="J34" s="16"/>
      <c r="K34" s="16"/>
      <c r="L34" s="16"/>
      <c r="M34" s="16"/>
      <c r="N34" s="16"/>
    </row>
    <row r="35" spans="2:17" ht="12.75" hidden="1" customHeight="1" x14ac:dyDescent="0.2">
      <c r="B35" s="15"/>
      <c r="C35" s="15"/>
      <c r="D35" s="19"/>
      <c r="E35" s="16"/>
      <c r="F35" s="16"/>
      <c r="G35" s="16"/>
      <c r="H35" s="16"/>
      <c r="I35" s="16"/>
      <c r="J35" s="16"/>
      <c r="K35" s="16"/>
      <c r="L35" s="16"/>
      <c r="M35" s="16"/>
      <c r="N35" s="16"/>
    </row>
    <row r="36" spans="2:17" s="15" customFormat="1" hidden="1" x14ac:dyDescent="0.2">
      <c r="D36" s="19"/>
      <c r="E36" s="16"/>
      <c r="F36" s="16"/>
      <c r="G36" s="16"/>
      <c r="H36" s="16"/>
      <c r="I36" s="16"/>
      <c r="J36" s="16"/>
      <c r="K36" s="16"/>
      <c r="L36" s="16"/>
      <c r="M36" s="16"/>
      <c r="N36" s="16"/>
      <c r="O36" s="21"/>
      <c r="P36" s="21"/>
      <c r="Q36" s="84"/>
    </row>
    <row r="37" spans="2:17" s="15" customFormat="1" hidden="1" x14ac:dyDescent="0.2">
      <c r="D37" s="19"/>
      <c r="E37" s="16"/>
      <c r="F37" s="16"/>
      <c r="G37" s="16"/>
      <c r="H37" s="16"/>
      <c r="I37" s="16"/>
      <c r="J37" s="16"/>
      <c r="K37" s="16"/>
      <c r="L37" s="16"/>
      <c r="M37" s="16"/>
      <c r="N37" s="16"/>
      <c r="O37" s="21"/>
      <c r="P37" s="21"/>
      <c r="Q37" s="84"/>
    </row>
    <row r="38" spans="2:17" s="15" customFormat="1" hidden="1" x14ac:dyDescent="0.2">
      <c r="D38" s="19"/>
      <c r="E38" s="16"/>
      <c r="F38" s="16"/>
      <c r="G38" s="16"/>
      <c r="H38" s="16"/>
      <c r="I38" s="16"/>
      <c r="J38" s="16"/>
      <c r="K38" s="16"/>
      <c r="L38" s="16"/>
      <c r="M38" s="16"/>
      <c r="N38" s="16"/>
      <c r="O38" s="21"/>
      <c r="P38" s="21"/>
      <c r="Q38" s="84"/>
    </row>
    <row r="39" spans="2:17" s="15" customFormat="1" hidden="1" x14ac:dyDescent="0.2">
      <c r="D39" s="19"/>
      <c r="E39" s="16"/>
      <c r="F39" s="16"/>
      <c r="G39" s="16"/>
      <c r="H39" s="16"/>
      <c r="I39" s="16"/>
      <c r="J39" s="16"/>
      <c r="K39" s="16"/>
      <c r="L39" s="16"/>
      <c r="M39" s="16"/>
      <c r="N39" s="16"/>
      <c r="O39" s="21"/>
      <c r="P39" s="21"/>
      <c r="Q39" s="84"/>
    </row>
    <row r="40" spans="2:17" s="15" customFormat="1" hidden="1" x14ac:dyDescent="0.2">
      <c r="D40" s="19"/>
      <c r="E40" s="16"/>
      <c r="F40" s="16"/>
      <c r="G40" s="16"/>
      <c r="H40" s="16"/>
      <c r="I40" s="16"/>
      <c r="J40" s="16"/>
      <c r="K40" s="16"/>
      <c r="L40" s="16"/>
      <c r="M40" s="16"/>
      <c r="N40" s="16"/>
      <c r="O40" s="21"/>
      <c r="P40" s="21"/>
      <c r="Q40" s="84"/>
    </row>
    <row r="41" spans="2:17" s="15" customFormat="1" hidden="1" x14ac:dyDescent="0.2">
      <c r="D41" s="19"/>
      <c r="E41" s="16"/>
      <c r="F41" s="16"/>
      <c r="G41" s="16"/>
      <c r="H41" s="16"/>
      <c r="I41" s="16"/>
      <c r="J41" s="16"/>
      <c r="K41" s="16"/>
      <c r="L41" s="16"/>
      <c r="M41" s="16"/>
      <c r="N41" s="16"/>
      <c r="O41" s="21"/>
      <c r="P41" s="21"/>
      <c r="Q41" s="84"/>
    </row>
    <row r="42" spans="2:17" s="15" customFormat="1" hidden="1" x14ac:dyDescent="0.2">
      <c r="D42" s="19"/>
      <c r="E42" s="16"/>
      <c r="F42" s="16"/>
      <c r="G42" s="16"/>
      <c r="H42" s="16"/>
      <c r="I42" s="16"/>
      <c r="J42" s="16"/>
      <c r="K42" s="16"/>
      <c r="L42" s="16"/>
      <c r="M42" s="16"/>
      <c r="N42" s="16"/>
      <c r="O42" s="21"/>
      <c r="P42" s="21"/>
      <c r="Q42" s="84"/>
    </row>
    <row r="43" spans="2:17" s="15" customFormat="1" hidden="1" x14ac:dyDescent="0.2">
      <c r="D43" s="19"/>
      <c r="E43" s="16"/>
      <c r="F43" s="16"/>
      <c r="G43" s="16"/>
      <c r="H43" s="16"/>
      <c r="I43" s="16"/>
      <c r="J43" s="16"/>
      <c r="K43" s="16"/>
      <c r="L43" s="16"/>
      <c r="M43" s="16"/>
      <c r="N43" s="16"/>
      <c r="O43" s="21"/>
      <c r="P43" s="21"/>
      <c r="Q43" s="84"/>
    </row>
    <row r="44" spans="2:17" s="15" customFormat="1" hidden="1" x14ac:dyDescent="0.2">
      <c r="D44" s="19"/>
      <c r="E44" s="16"/>
      <c r="F44" s="16"/>
      <c r="G44" s="16"/>
      <c r="H44" s="16"/>
      <c r="I44" s="16"/>
      <c r="J44" s="16"/>
      <c r="K44" s="16"/>
      <c r="L44" s="16"/>
      <c r="M44" s="16"/>
      <c r="N44" s="16"/>
      <c r="O44" s="21"/>
      <c r="P44" s="21"/>
      <c r="Q44" s="84"/>
    </row>
    <row r="45" spans="2:17" s="15" customFormat="1" hidden="1" x14ac:dyDescent="0.2">
      <c r="D45" s="19"/>
      <c r="E45" s="16"/>
      <c r="F45" s="16"/>
      <c r="G45" s="16"/>
      <c r="H45" s="16"/>
      <c r="I45" s="16"/>
      <c r="J45" s="16"/>
      <c r="K45" s="16"/>
      <c r="L45" s="16"/>
      <c r="M45" s="16"/>
      <c r="N45" s="16"/>
      <c r="O45" s="21"/>
      <c r="P45" s="21"/>
      <c r="Q45" s="84"/>
    </row>
    <row r="46" spans="2:17" s="15" customFormat="1" hidden="1" x14ac:dyDescent="0.2">
      <c r="D46" s="19"/>
      <c r="E46" s="16"/>
      <c r="F46" s="16"/>
      <c r="G46" s="16"/>
      <c r="H46" s="16"/>
      <c r="I46" s="16"/>
      <c r="J46" s="16"/>
      <c r="K46" s="16"/>
      <c r="L46" s="16"/>
      <c r="M46" s="16"/>
      <c r="N46" s="16"/>
      <c r="O46" s="21"/>
      <c r="P46" s="21"/>
      <c r="Q46" s="84"/>
    </row>
    <row r="47" spans="2:17" s="15" customFormat="1" hidden="1" x14ac:dyDescent="0.2">
      <c r="D47" s="19"/>
      <c r="E47" s="16"/>
      <c r="F47" s="16"/>
      <c r="G47" s="16"/>
      <c r="H47" s="16"/>
      <c r="I47" s="16"/>
      <c r="J47" s="16"/>
      <c r="K47" s="16"/>
      <c r="L47" s="16"/>
      <c r="M47" s="16"/>
      <c r="N47" s="16"/>
      <c r="O47" s="21"/>
      <c r="P47" s="21"/>
      <c r="Q47" s="84"/>
    </row>
    <row r="48" spans="2:17" s="15" customFormat="1" hidden="1" x14ac:dyDescent="0.2">
      <c r="D48" s="19"/>
      <c r="E48" s="16"/>
      <c r="F48" s="16"/>
      <c r="G48" s="16"/>
      <c r="H48" s="16"/>
      <c r="I48" s="16"/>
      <c r="J48" s="16"/>
      <c r="K48" s="16"/>
      <c r="L48" s="16"/>
      <c r="M48" s="16"/>
      <c r="N48" s="16"/>
      <c r="O48" s="21"/>
      <c r="P48" s="21"/>
      <c r="Q48" s="84"/>
    </row>
    <row r="49" spans="4:17" s="15" customFormat="1" hidden="1" x14ac:dyDescent="0.2">
      <c r="D49" s="19"/>
      <c r="E49" s="16"/>
      <c r="F49" s="16"/>
      <c r="G49" s="16"/>
      <c r="H49" s="16"/>
      <c r="I49" s="16"/>
      <c r="J49" s="16"/>
      <c r="K49" s="16"/>
      <c r="L49" s="16"/>
      <c r="M49" s="16"/>
      <c r="N49" s="16"/>
      <c r="O49" s="21"/>
      <c r="P49" s="21"/>
      <c r="Q49" s="84"/>
    </row>
    <row r="50" spans="4:17" s="15" customFormat="1" hidden="1" x14ac:dyDescent="0.2">
      <c r="D50" s="19"/>
      <c r="E50" s="16"/>
      <c r="F50" s="16"/>
      <c r="G50" s="16"/>
      <c r="H50" s="16"/>
      <c r="I50" s="16"/>
      <c r="J50" s="16"/>
      <c r="K50" s="16"/>
      <c r="L50" s="16"/>
      <c r="M50" s="16"/>
      <c r="N50" s="16"/>
      <c r="O50" s="21"/>
      <c r="P50" s="21"/>
      <c r="Q50" s="84"/>
    </row>
    <row r="51" spans="4:17" s="15" customFormat="1" hidden="1" x14ac:dyDescent="0.2">
      <c r="D51" s="19"/>
      <c r="E51" s="16"/>
      <c r="F51" s="16"/>
      <c r="G51" s="16"/>
      <c r="H51" s="16"/>
      <c r="I51" s="16"/>
      <c r="J51" s="16"/>
      <c r="K51" s="16"/>
      <c r="L51" s="16"/>
      <c r="M51" s="16"/>
      <c r="N51" s="16"/>
      <c r="O51" s="21"/>
      <c r="P51" s="21"/>
      <c r="Q51" s="84"/>
    </row>
    <row r="52" spans="4:17" s="15" customFormat="1" hidden="1" x14ac:dyDescent="0.2">
      <c r="D52" s="19"/>
      <c r="E52" s="16"/>
      <c r="F52" s="16"/>
      <c r="G52" s="16"/>
      <c r="H52" s="16"/>
      <c r="I52" s="16"/>
      <c r="J52" s="16"/>
      <c r="K52" s="16"/>
      <c r="L52" s="16"/>
      <c r="M52" s="16"/>
      <c r="N52" s="16"/>
      <c r="O52" s="21"/>
      <c r="P52" s="21"/>
      <c r="Q52" s="84"/>
    </row>
    <row r="53" spans="4:17" s="15" customFormat="1" hidden="1" x14ac:dyDescent="0.2">
      <c r="D53" s="19"/>
      <c r="E53" s="16"/>
      <c r="F53" s="16"/>
      <c r="G53" s="16"/>
      <c r="H53" s="16"/>
      <c r="I53" s="16"/>
      <c r="J53" s="16"/>
      <c r="K53" s="16"/>
      <c r="L53" s="16"/>
      <c r="M53" s="16"/>
      <c r="N53" s="16"/>
      <c r="O53" s="21"/>
      <c r="P53" s="21"/>
      <c r="Q53" s="84"/>
    </row>
    <row r="54" spans="4:17" s="15" customFormat="1" hidden="1" x14ac:dyDescent="0.2">
      <c r="D54" s="19"/>
      <c r="E54" s="16"/>
      <c r="F54" s="16"/>
      <c r="G54" s="16"/>
      <c r="H54" s="16"/>
      <c r="I54" s="16"/>
      <c r="J54" s="16"/>
      <c r="K54" s="16"/>
      <c r="L54" s="16"/>
      <c r="M54" s="16"/>
      <c r="N54" s="16"/>
      <c r="O54" s="21"/>
      <c r="P54" s="21"/>
      <c r="Q54" s="84"/>
    </row>
    <row r="55" spans="4:17" s="15" customFormat="1" hidden="1" x14ac:dyDescent="0.2">
      <c r="D55" s="19"/>
      <c r="E55" s="16"/>
      <c r="F55" s="16"/>
      <c r="G55" s="16"/>
      <c r="H55" s="16"/>
      <c r="I55" s="16"/>
      <c r="J55" s="16"/>
      <c r="K55" s="16"/>
      <c r="L55" s="16"/>
      <c r="M55" s="16"/>
      <c r="N55" s="16"/>
      <c r="O55" s="21"/>
      <c r="P55" s="21"/>
      <c r="Q55" s="84"/>
    </row>
    <row r="56" spans="4:17" s="15" customFormat="1" hidden="1" x14ac:dyDescent="0.2">
      <c r="D56" s="19"/>
      <c r="E56" s="16"/>
      <c r="F56" s="16"/>
      <c r="G56" s="16"/>
      <c r="H56" s="16"/>
      <c r="I56" s="16"/>
      <c r="J56" s="16"/>
      <c r="K56" s="16"/>
      <c r="L56" s="16"/>
      <c r="M56" s="16"/>
      <c r="N56" s="16"/>
      <c r="O56" s="21"/>
      <c r="P56" s="21"/>
      <c r="Q56" s="84"/>
    </row>
    <row r="57" spans="4:17" s="15" customFormat="1" hidden="1" x14ac:dyDescent="0.2">
      <c r="D57" s="19"/>
      <c r="E57" s="16"/>
      <c r="F57" s="16"/>
      <c r="G57" s="16"/>
      <c r="H57" s="16"/>
      <c r="I57" s="16"/>
      <c r="J57" s="16"/>
      <c r="K57" s="16"/>
      <c r="L57" s="16"/>
      <c r="M57" s="16"/>
      <c r="N57" s="16"/>
      <c r="O57" s="21"/>
      <c r="P57" s="21"/>
      <c r="Q57" s="84"/>
    </row>
    <row r="58" spans="4:17" s="15" customFormat="1" hidden="1" x14ac:dyDescent="0.2">
      <c r="D58" s="19"/>
      <c r="E58" s="16"/>
      <c r="F58" s="16"/>
      <c r="G58" s="16"/>
      <c r="H58" s="16"/>
      <c r="I58" s="16"/>
      <c r="J58" s="16"/>
      <c r="K58" s="16"/>
      <c r="L58" s="16"/>
      <c r="M58" s="16"/>
      <c r="N58" s="16"/>
      <c r="O58" s="21"/>
      <c r="P58" s="21"/>
      <c r="Q58" s="84"/>
    </row>
    <row r="59" spans="4:17" s="15" customFormat="1" hidden="1" x14ac:dyDescent="0.2">
      <c r="D59" s="19"/>
      <c r="E59" s="16"/>
      <c r="F59" s="16"/>
      <c r="G59" s="16"/>
      <c r="H59" s="16"/>
      <c r="I59" s="16"/>
      <c r="J59" s="16"/>
      <c r="K59" s="16"/>
      <c r="L59" s="16"/>
      <c r="M59" s="16"/>
      <c r="N59" s="16"/>
      <c r="O59" s="21"/>
      <c r="P59" s="21"/>
      <c r="Q59" s="84"/>
    </row>
    <row r="60" spans="4:17" s="15" customFormat="1" hidden="1" x14ac:dyDescent="0.2">
      <c r="D60" s="19"/>
      <c r="E60" s="16"/>
      <c r="F60" s="16"/>
      <c r="G60" s="16"/>
      <c r="H60" s="16"/>
      <c r="I60" s="16"/>
      <c r="J60" s="16"/>
      <c r="K60" s="16"/>
      <c r="L60" s="16"/>
      <c r="M60" s="16"/>
      <c r="N60" s="16"/>
      <c r="O60" s="21"/>
      <c r="P60" s="21"/>
      <c r="Q60" s="84"/>
    </row>
    <row r="61" spans="4:17" s="15" customFormat="1" hidden="1" x14ac:dyDescent="0.2">
      <c r="D61" s="19"/>
      <c r="E61" s="16"/>
      <c r="F61" s="16"/>
      <c r="G61" s="16"/>
      <c r="H61" s="16"/>
      <c r="I61" s="16"/>
      <c r="J61" s="16"/>
      <c r="K61" s="16"/>
      <c r="L61" s="16"/>
      <c r="M61" s="16"/>
      <c r="N61" s="16"/>
      <c r="O61" s="21"/>
      <c r="P61" s="21"/>
      <c r="Q61" s="84"/>
    </row>
    <row r="62" spans="4:17" s="15" customFormat="1" hidden="1" x14ac:dyDescent="0.2">
      <c r="D62" s="19"/>
      <c r="E62" s="16"/>
      <c r="F62" s="16"/>
      <c r="G62" s="16"/>
      <c r="H62" s="16"/>
      <c r="I62" s="16"/>
      <c r="J62" s="16"/>
      <c r="K62" s="16"/>
      <c r="L62" s="16"/>
      <c r="M62" s="16"/>
      <c r="N62" s="16"/>
      <c r="O62" s="21"/>
      <c r="P62" s="21"/>
      <c r="Q62" s="84"/>
    </row>
    <row r="63" spans="4:17" s="15" customFormat="1" hidden="1" x14ac:dyDescent="0.2">
      <c r="D63" s="19"/>
      <c r="E63" s="16"/>
      <c r="F63" s="16"/>
      <c r="G63" s="16"/>
      <c r="H63" s="16"/>
      <c r="I63" s="16"/>
      <c r="J63" s="16"/>
      <c r="K63" s="16"/>
      <c r="L63" s="16"/>
      <c r="M63" s="16"/>
      <c r="N63" s="16"/>
      <c r="O63" s="21"/>
      <c r="P63" s="21"/>
      <c r="Q63" s="84"/>
    </row>
    <row r="64" spans="4:17" s="15" customFormat="1" hidden="1" x14ac:dyDescent="0.2">
      <c r="D64" s="19"/>
      <c r="E64" s="16"/>
      <c r="F64" s="16"/>
      <c r="G64" s="16"/>
      <c r="H64" s="16"/>
      <c r="I64" s="16"/>
      <c r="J64" s="16"/>
      <c r="K64" s="16"/>
      <c r="L64" s="16"/>
      <c r="M64" s="16"/>
      <c r="N64" s="16"/>
      <c r="O64" s="21"/>
      <c r="P64" s="21"/>
      <c r="Q64" s="84"/>
    </row>
    <row r="65" spans="4:17" s="15" customFormat="1" hidden="1" x14ac:dyDescent="0.2">
      <c r="D65" s="19"/>
      <c r="E65" s="16"/>
      <c r="F65" s="16"/>
      <c r="G65" s="16"/>
      <c r="H65" s="16"/>
      <c r="I65" s="16"/>
      <c r="J65" s="16"/>
      <c r="K65" s="16"/>
      <c r="L65" s="16"/>
      <c r="M65" s="16"/>
      <c r="N65" s="16"/>
      <c r="O65" s="21"/>
      <c r="P65" s="21"/>
      <c r="Q65" s="84"/>
    </row>
    <row r="66" spans="4:17" s="15" customFormat="1" hidden="1" x14ac:dyDescent="0.2">
      <c r="D66" s="19"/>
      <c r="E66" s="16"/>
      <c r="F66" s="16"/>
      <c r="G66" s="16"/>
      <c r="H66" s="16"/>
      <c r="I66" s="16"/>
      <c r="J66" s="16"/>
      <c r="K66" s="16"/>
      <c r="L66" s="16"/>
      <c r="M66" s="16"/>
      <c r="N66" s="16"/>
      <c r="O66" s="21"/>
      <c r="P66" s="21"/>
      <c r="Q66" s="84"/>
    </row>
    <row r="67" spans="4:17" s="15" customFormat="1" hidden="1" x14ac:dyDescent="0.2">
      <c r="D67" s="19"/>
      <c r="E67" s="16"/>
      <c r="F67" s="16"/>
      <c r="G67" s="16"/>
      <c r="H67" s="16"/>
      <c r="I67" s="16"/>
      <c r="J67" s="16"/>
      <c r="K67" s="16"/>
      <c r="L67" s="16"/>
      <c r="M67" s="16"/>
      <c r="N67" s="16"/>
      <c r="O67" s="21"/>
      <c r="P67" s="21"/>
      <c r="Q67" s="84"/>
    </row>
    <row r="68" spans="4:17" s="15" customFormat="1" hidden="1" x14ac:dyDescent="0.2">
      <c r="D68" s="19"/>
      <c r="E68" s="16"/>
      <c r="F68" s="16"/>
      <c r="G68" s="16"/>
      <c r="H68" s="16"/>
      <c r="I68" s="16"/>
      <c r="J68" s="16"/>
      <c r="K68" s="16"/>
      <c r="L68" s="16"/>
      <c r="M68" s="16"/>
      <c r="N68" s="16"/>
      <c r="O68" s="21"/>
      <c r="P68" s="21"/>
      <c r="Q68" s="84"/>
    </row>
    <row r="69" spans="4:17" s="15" customFormat="1" hidden="1" x14ac:dyDescent="0.2">
      <c r="D69" s="19"/>
      <c r="E69" s="16"/>
      <c r="F69" s="16"/>
      <c r="G69" s="16"/>
      <c r="H69" s="16"/>
      <c r="I69" s="16"/>
      <c r="J69" s="16"/>
      <c r="K69" s="16"/>
      <c r="L69" s="16"/>
      <c r="M69" s="16"/>
      <c r="N69" s="16"/>
      <c r="O69" s="21"/>
      <c r="P69" s="21"/>
      <c r="Q69" s="84"/>
    </row>
    <row r="70" spans="4:17" s="15" customFormat="1" hidden="1" x14ac:dyDescent="0.2">
      <c r="D70" s="19"/>
      <c r="E70" s="16"/>
      <c r="F70" s="16"/>
      <c r="G70" s="16"/>
      <c r="H70" s="16"/>
      <c r="I70" s="16"/>
      <c r="J70" s="16"/>
      <c r="K70" s="16"/>
      <c r="L70" s="16"/>
      <c r="M70" s="16"/>
      <c r="N70" s="16"/>
      <c r="O70" s="21"/>
      <c r="P70" s="21"/>
      <c r="Q70" s="84"/>
    </row>
    <row r="71" spans="4:17" s="15" customFormat="1" hidden="1" x14ac:dyDescent="0.2">
      <c r="D71" s="19"/>
      <c r="E71" s="16"/>
      <c r="F71" s="16"/>
      <c r="G71" s="16"/>
      <c r="H71" s="16"/>
      <c r="I71" s="16"/>
      <c r="J71" s="16"/>
      <c r="K71" s="16"/>
      <c r="L71" s="16"/>
      <c r="M71" s="16"/>
      <c r="N71" s="16"/>
      <c r="O71" s="21"/>
      <c r="P71" s="21"/>
      <c r="Q71" s="84"/>
    </row>
    <row r="72" spans="4:17" s="15" customFormat="1" hidden="1" x14ac:dyDescent="0.2">
      <c r="D72" s="19"/>
      <c r="E72" s="16"/>
      <c r="F72" s="16"/>
      <c r="G72" s="16"/>
      <c r="H72" s="16"/>
      <c r="I72" s="16"/>
      <c r="J72" s="16"/>
      <c r="K72" s="16"/>
      <c r="L72" s="16"/>
      <c r="M72" s="16"/>
      <c r="N72" s="16"/>
      <c r="O72" s="21"/>
      <c r="P72" s="21"/>
      <c r="Q72" s="84"/>
    </row>
    <row r="73" spans="4:17" s="15" customFormat="1" hidden="1" x14ac:dyDescent="0.2">
      <c r="D73" s="19"/>
      <c r="E73" s="16"/>
      <c r="F73" s="16"/>
      <c r="G73" s="16"/>
      <c r="H73" s="16"/>
      <c r="I73" s="16"/>
      <c r="J73" s="16"/>
      <c r="K73" s="16"/>
      <c r="L73" s="16"/>
      <c r="M73" s="16"/>
      <c r="N73" s="16"/>
      <c r="O73" s="21"/>
      <c r="P73" s="21"/>
      <c r="Q73" s="84"/>
    </row>
    <row r="74" spans="4:17" s="15" customFormat="1" hidden="1" x14ac:dyDescent="0.2">
      <c r="D74" s="19"/>
      <c r="E74" s="16"/>
      <c r="F74" s="16"/>
      <c r="G74" s="16"/>
      <c r="H74" s="16"/>
      <c r="I74" s="16"/>
      <c r="J74" s="16"/>
      <c r="K74" s="16"/>
      <c r="L74" s="16"/>
      <c r="M74" s="16"/>
      <c r="N74" s="16"/>
      <c r="O74" s="21"/>
      <c r="P74" s="21"/>
      <c r="Q74" s="84"/>
    </row>
    <row r="75" spans="4:17" s="15" customFormat="1" hidden="1" x14ac:dyDescent="0.2">
      <c r="D75" s="19"/>
      <c r="E75" s="16"/>
      <c r="F75" s="16"/>
      <c r="G75" s="16"/>
      <c r="H75" s="16"/>
      <c r="I75" s="16"/>
      <c r="J75" s="16"/>
      <c r="K75" s="16"/>
      <c r="L75" s="16"/>
      <c r="M75" s="16"/>
      <c r="N75" s="16"/>
      <c r="O75" s="21"/>
      <c r="P75" s="21"/>
      <c r="Q75" s="84"/>
    </row>
    <row r="76" spans="4:17" s="15" customFormat="1" hidden="1" x14ac:dyDescent="0.2">
      <c r="D76" s="19"/>
      <c r="E76" s="16"/>
      <c r="F76" s="16"/>
      <c r="G76" s="16"/>
      <c r="H76" s="16"/>
      <c r="I76" s="16"/>
      <c r="J76" s="16"/>
      <c r="K76" s="16"/>
      <c r="L76" s="16"/>
      <c r="M76" s="16"/>
      <c r="N76" s="16"/>
      <c r="O76" s="21"/>
      <c r="P76" s="21"/>
      <c r="Q76" s="84"/>
    </row>
    <row r="77" spans="4:17" s="15" customFormat="1" hidden="1" x14ac:dyDescent="0.2">
      <c r="D77" s="19"/>
      <c r="E77" s="16"/>
      <c r="F77" s="16"/>
      <c r="G77" s="16"/>
      <c r="H77" s="16"/>
      <c r="I77" s="16"/>
      <c r="J77" s="16"/>
      <c r="K77" s="16"/>
      <c r="L77" s="16"/>
      <c r="M77" s="16"/>
      <c r="N77" s="16"/>
      <c r="O77" s="21"/>
      <c r="P77" s="21"/>
      <c r="Q77" s="84"/>
    </row>
    <row r="78" spans="4:17" s="15" customFormat="1" hidden="1" x14ac:dyDescent="0.2">
      <c r="D78" s="19"/>
      <c r="E78" s="16"/>
      <c r="F78" s="16"/>
      <c r="G78" s="16"/>
      <c r="H78" s="16"/>
      <c r="I78" s="16"/>
      <c r="J78" s="16"/>
      <c r="K78" s="16"/>
      <c r="L78" s="16"/>
      <c r="M78" s="16"/>
      <c r="N78" s="16"/>
      <c r="O78" s="21"/>
      <c r="P78" s="21"/>
      <c r="Q78" s="84"/>
    </row>
    <row r="79" spans="4:17" s="15" customFormat="1" hidden="1" x14ac:dyDescent="0.2">
      <c r="D79" s="19"/>
      <c r="E79" s="16"/>
      <c r="F79" s="16"/>
      <c r="G79" s="16"/>
      <c r="H79" s="16"/>
      <c r="I79" s="16"/>
      <c r="J79" s="16"/>
      <c r="K79" s="16"/>
      <c r="L79" s="16"/>
      <c r="M79" s="16"/>
      <c r="N79" s="16"/>
      <c r="O79" s="21"/>
      <c r="P79" s="21"/>
      <c r="Q79" s="84"/>
    </row>
    <row r="80" spans="4:17" s="15" customFormat="1" hidden="1" x14ac:dyDescent="0.2">
      <c r="D80" s="19"/>
      <c r="E80" s="16"/>
      <c r="F80" s="16"/>
      <c r="G80" s="16"/>
      <c r="H80" s="16"/>
      <c r="I80" s="16"/>
      <c r="J80" s="16"/>
      <c r="K80" s="16"/>
      <c r="L80" s="16"/>
      <c r="M80" s="16"/>
      <c r="N80" s="16"/>
      <c r="O80" s="21"/>
      <c r="P80" s="21"/>
      <c r="Q80" s="84"/>
    </row>
    <row r="81" spans="4:17" s="15" customFormat="1" hidden="1" x14ac:dyDescent="0.2">
      <c r="D81" s="19"/>
      <c r="E81" s="16"/>
      <c r="F81" s="16"/>
      <c r="G81" s="16"/>
      <c r="H81" s="16"/>
      <c r="I81" s="16"/>
      <c r="J81" s="16"/>
      <c r="K81" s="16"/>
      <c r="L81" s="16"/>
      <c r="M81" s="16"/>
      <c r="N81" s="16"/>
      <c r="O81" s="21"/>
      <c r="P81" s="21"/>
      <c r="Q81" s="84"/>
    </row>
  </sheetData>
  <sheetProtection algorithmName="SHA-512" hashValue="CiBQQ2aAdBSkySByxk0VrlrHC+LIYYf9hzvxLXl7HzR1/APxOZAmmEdBs17V6rir/GLV2keB32QaPXq93nIdxA==" saltValue="/F5Qc/d2vRTYXlGY4VfoOA==" spinCount="100000" sheet="1" selectLockedCells="1"/>
  <mergeCells count="24">
    <mergeCell ref="B17:D17"/>
    <mergeCell ref="O3:O4"/>
    <mergeCell ref="B5:C5"/>
    <mergeCell ref="B14:D14"/>
    <mergeCell ref="B15:D15"/>
    <mergeCell ref="B11:E11"/>
    <mergeCell ref="I11:K11"/>
    <mergeCell ref="I12:K12"/>
    <mergeCell ref="B1:L1"/>
    <mergeCell ref="M1:O1"/>
    <mergeCell ref="B3:D3"/>
    <mergeCell ref="B4:D4"/>
    <mergeCell ref="D28:O33"/>
    <mergeCell ref="B28:C31"/>
    <mergeCell ref="B8:D8"/>
    <mergeCell ref="B9:D9"/>
    <mergeCell ref="B20:D20"/>
    <mergeCell ref="B21:D21"/>
    <mergeCell ref="B26:O26"/>
    <mergeCell ref="I17:K17"/>
    <mergeCell ref="I18:K18"/>
    <mergeCell ref="I23:K23"/>
    <mergeCell ref="I24:K24"/>
    <mergeCell ref="B23:E23"/>
  </mergeCells>
  <conditionalFormatting sqref="E8:N9">
    <cfRule type="expression" dxfId="42" priority="45">
      <formula>OR(E8&lt;&gt;"",E$3="")</formula>
    </cfRule>
  </conditionalFormatting>
  <conditionalFormatting sqref="B1">
    <cfRule type="containsText" dxfId="41" priority="33" operator="containsText" text="Bitte füllen Sie die Angaben zum EndoProthetikZentrum im Tabellenblatt 'Allgemeine Angaben' vollständig aus.">
      <formula>NOT(ISERROR(SEARCH("Bitte füllen Sie die Angaben zum EndoProthetikZentrum im Tabellenblatt 'Allgemeine Angaben' vollständig aus.",B1)))</formula>
    </cfRule>
  </conditionalFormatting>
  <conditionalFormatting sqref="E14:N15">
    <cfRule type="expression" dxfId="40" priority="9">
      <formula>OR(E14&lt;&gt;"",E$3="")</formula>
    </cfRule>
  </conditionalFormatting>
  <conditionalFormatting sqref="E20:N21">
    <cfRule type="expression" dxfId="39" priority="8">
      <formula>OR(E20&lt;&gt;"",E$3="")</formula>
    </cfRule>
  </conditionalFormatting>
  <conditionalFormatting sqref="H17:H18">
    <cfRule type="expression" dxfId="38" priority="4">
      <formula>H17&lt;&gt;""</formula>
    </cfRule>
  </conditionalFormatting>
  <conditionalFormatting sqref="H11">
    <cfRule type="expression" dxfId="37" priority="3">
      <formula>H11&lt;&gt;""</formula>
    </cfRule>
  </conditionalFormatting>
  <conditionalFormatting sqref="H12">
    <cfRule type="expression" dxfId="36" priority="2">
      <formula>H12&lt;&gt;""</formula>
    </cfRule>
  </conditionalFormatting>
  <conditionalFormatting sqref="H23:H24">
    <cfRule type="expression" dxfId="35" priority="1">
      <formula>H23&lt;&gt;""</formula>
    </cfRule>
  </conditionalFormatting>
  <dataValidations count="3">
    <dataValidation type="textLength" operator="lessThanOrEqual" allowBlank="1" showInputMessage="1" showErrorMessage="1" error="Textlänge auf 3000 Zeichen begrenzt." sqref="D28" xr:uid="{00000000-0002-0000-0200-000000000000}">
      <formula1>3000</formula1>
    </dataValidation>
    <dataValidation type="whole" operator="greaterThanOrEqual" allowBlank="1" showInputMessage="1" showErrorMessage="1" errorTitle="Ungültige Eingabe" error="Eingabe einer ganzen Zahl." sqref="E8:N9 E14:N15 E20:N21" xr:uid="{00000000-0002-0000-0200-000001000000}">
      <formula1>0</formula1>
    </dataValidation>
    <dataValidation type="whole" operator="greaterThanOrEqual" allowBlank="1" showInputMessage="1" showErrorMessage="1" sqref="H11:H12 H17:H18 H23:H24" xr:uid="{031EBF36-CA7C-4111-BC92-096C42131888}">
      <formula1>0</formula1>
    </dataValidation>
  </dataValidations>
  <hyperlinks>
    <hyperlink ref="M1" location="Inhalt!A1" display="zurück zum Inhaltsverzeichnis" xr:uid="{D0398165-A4A7-40EA-A737-782A12582944}"/>
    <hyperlink ref="M1:O1" location="'Vorwort &amp; Inhaltsverzeichnis'!C43" display="zurück zum Inhaltsverzeichnis" xr:uid="{11D43022-5F4C-4A74-9338-9020FB2155BD}"/>
  </hyperlinks>
  <pageMargins left="0.25" right="0.25" top="0.75" bottom="0.75" header="0.3" footer="0.3"/>
  <pageSetup paperSize="9" scale="3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6">
    <pageSetUpPr fitToPage="1"/>
  </sheetPr>
  <dimension ref="A1:M489"/>
  <sheetViews>
    <sheetView showGridLines="0" zoomScaleNormal="100" workbookViewId="0">
      <selection activeCell="D35" sqref="D35:L40"/>
    </sheetView>
  </sheetViews>
  <sheetFormatPr baseColWidth="10" defaultColWidth="0" defaultRowHeight="12.75" zeroHeight="1" x14ac:dyDescent="0.2"/>
  <cols>
    <col min="1" max="1" width="1.85546875" style="25" customWidth="1"/>
    <col min="2" max="2" width="0.85546875" style="25" customWidth="1"/>
    <col min="3" max="3" width="31.5703125" style="25" customWidth="1"/>
    <col min="4" max="4" width="12.42578125" style="27" customWidth="1"/>
    <col min="5" max="5" width="2.7109375" style="26" customWidth="1"/>
    <col min="6" max="7" width="15.140625" style="26" customWidth="1"/>
    <col min="8" max="8" width="15.140625" style="30" customWidth="1"/>
    <col min="9" max="9" width="2.7109375" style="26" customWidth="1"/>
    <col min="10" max="10" width="12.42578125" style="26" customWidth="1"/>
    <col min="11" max="12" width="15.140625" style="25" customWidth="1"/>
    <col min="13" max="13" width="0.85546875" style="15" customWidth="1"/>
    <col min="14" max="16384" width="9.42578125" style="15" hidden="1"/>
  </cols>
  <sheetData>
    <row r="1" spans="1:12" ht="15" customHeight="1" x14ac:dyDescent="0.2">
      <c r="A1" s="145"/>
      <c r="B1" s="24"/>
      <c r="C1" s="15"/>
      <c r="D1" s="20"/>
      <c r="E1" s="20"/>
      <c r="F1" s="15"/>
      <c r="G1" s="15"/>
      <c r="L1" s="183" t="s">
        <v>35</v>
      </c>
    </row>
    <row r="2" spans="1:12" ht="13.5" thickBot="1" x14ac:dyDescent="0.25">
      <c r="A2" s="22"/>
      <c r="B2" s="22"/>
      <c r="C2" s="13"/>
      <c r="D2" s="22"/>
      <c r="E2" s="22"/>
      <c r="F2" s="22"/>
      <c r="G2" s="22"/>
      <c r="H2" s="22"/>
      <c r="I2" s="22"/>
      <c r="J2" s="22"/>
      <c r="K2" s="22"/>
      <c r="L2" s="22"/>
    </row>
    <row r="3" spans="1:12" x14ac:dyDescent="0.2">
      <c r="A3" s="22"/>
      <c r="B3" s="63"/>
      <c r="C3" s="187"/>
      <c r="D3" s="64"/>
      <c r="E3" s="64"/>
      <c r="F3" s="65"/>
      <c r="G3" s="65"/>
      <c r="H3" s="65"/>
      <c r="I3" s="65"/>
      <c r="J3" s="65"/>
      <c r="K3" s="65"/>
      <c r="L3" s="188"/>
    </row>
    <row r="4" spans="1:12" ht="13.5" customHeight="1" thickBot="1" x14ac:dyDescent="0.25">
      <c r="A4" s="22"/>
      <c r="B4" s="66"/>
      <c r="C4" s="68"/>
      <c r="D4" s="68"/>
      <c r="E4" s="67"/>
      <c r="F4" s="68"/>
      <c r="G4" s="68"/>
      <c r="H4" s="68"/>
      <c r="I4" s="68"/>
      <c r="J4" s="68"/>
      <c r="K4" s="68"/>
      <c r="L4" s="69"/>
    </row>
    <row r="5" spans="1:12" ht="27" customHeight="1" thickBot="1" x14ac:dyDescent="0.25">
      <c r="A5" s="22"/>
      <c r="B5" s="66"/>
      <c r="C5" s="149" t="s">
        <v>47</v>
      </c>
      <c r="D5" s="348">
        <f>'2.2.3 Fallzahlen'!O5</f>
        <v>0</v>
      </c>
      <c r="E5" s="338"/>
      <c r="F5" s="68"/>
      <c r="G5" s="350" t="s">
        <v>159</v>
      </c>
      <c r="H5" s="351"/>
      <c r="I5" s="337">
        <f>'2.2.3 Fallzahlen'!O8+'2.2.3 Fallzahlen'!O9</f>
        <v>0</v>
      </c>
      <c r="J5" s="338"/>
      <c r="K5" s="159"/>
      <c r="L5" s="69"/>
    </row>
    <row r="6" spans="1:12" ht="27" customHeight="1" x14ac:dyDescent="0.2">
      <c r="A6" s="22"/>
      <c r="B6" s="66"/>
      <c r="C6" s="194"/>
      <c r="D6" s="193"/>
      <c r="E6" s="193"/>
      <c r="F6" s="68"/>
      <c r="G6" s="353"/>
      <c r="H6" s="353"/>
      <c r="I6" s="339"/>
      <c r="J6" s="339"/>
      <c r="K6" s="159"/>
      <c r="L6" s="69"/>
    </row>
    <row r="7" spans="1:12" ht="27" customHeight="1" thickBot="1" x14ac:dyDescent="0.25">
      <c r="A7" s="22"/>
      <c r="B7" s="66"/>
      <c r="C7" s="194"/>
      <c r="D7" s="340"/>
      <c r="E7" s="339"/>
      <c r="F7" s="68"/>
      <c r="G7" s="352"/>
      <c r="H7" s="352"/>
      <c r="I7" s="339"/>
      <c r="J7" s="339"/>
      <c r="K7" s="159"/>
      <c r="L7" s="69"/>
    </row>
    <row r="8" spans="1:12" ht="29.25" customHeight="1" thickBot="1" x14ac:dyDescent="0.25">
      <c r="A8" s="22"/>
      <c r="B8" s="66"/>
      <c r="C8" s="341"/>
      <c r="D8" s="341"/>
      <c r="E8" s="341"/>
      <c r="F8" s="70"/>
      <c r="G8" s="350" t="s">
        <v>110</v>
      </c>
      <c r="H8" s="351"/>
      <c r="I8" s="337">
        <f>'2.2.3 Fallzahlen'!O14+'2.2.3 Fallzahlen'!O15</f>
        <v>0</v>
      </c>
      <c r="J8" s="338"/>
      <c r="K8" s="159"/>
      <c r="L8" s="69"/>
    </row>
    <row r="9" spans="1:12" ht="27" hidden="1" customHeight="1" x14ac:dyDescent="0.2">
      <c r="A9" s="22"/>
      <c r="B9" s="66"/>
      <c r="C9" s="349"/>
      <c r="D9" s="349"/>
      <c r="E9" s="349"/>
      <c r="F9" s="68"/>
      <c r="G9" s="350" t="str">
        <f>IF('Allgemeine Angaben'!J11=Hilfstabelle!D8,"zzgl. Fälle ohne (S-)HO","zzgl. Fälle ohne HO")</f>
        <v>zzgl. Fälle ohne (S-)HO</v>
      </c>
      <c r="H9" s="351"/>
      <c r="I9" s="337">
        <f>'2.2.3 Fallzahlen'!T5</f>
        <v>0</v>
      </c>
      <c r="J9" s="338"/>
      <c r="K9" s="159"/>
      <c r="L9" s="69"/>
    </row>
    <row r="10" spans="1:12" ht="5.25" hidden="1" customHeight="1" thickBot="1" x14ac:dyDescent="0.25">
      <c r="A10" s="22"/>
      <c r="B10" s="66"/>
      <c r="C10" s="68"/>
      <c r="D10" s="68"/>
      <c r="E10" s="68"/>
      <c r="F10" s="68"/>
      <c r="G10" s="68"/>
      <c r="H10" s="159"/>
      <c r="I10" s="159"/>
      <c r="J10" s="159"/>
      <c r="K10" s="159"/>
      <c r="L10" s="69"/>
    </row>
    <row r="11" spans="1:12" ht="27" customHeight="1" x14ac:dyDescent="0.2">
      <c r="A11" s="22"/>
      <c r="B11" s="66"/>
      <c r="C11" s="194"/>
      <c r="D11" s="339"/>
      <c r="E11" s="339"/>
      <c r="F11" s="68"/>
      <c r="G11" s="353"/>
      <c r="H11" s="353"/>
      <c r="I11" s="339"/>
      <c r="J11" s="339"/>
      <c r="K11" s="159"/>
      <c r="L11" s="69"/>
    </row>
    <row r="12" spans="1:12" ht="27" customHeight="1" thickBot="1" x14ac:dyDescent="0.25">
      <c r="A12" s="22"/>
      <c r="B12" s="66"/>
      <c r="C12" s="194"/>
      <c r="D12" s="339"/>
      <c r="E12" s="339"/>
      <c r="F12" s="68"/>
      <c r="G12" s="192"/>
      <c r="H12" s="192"/>
      <c r="I12" s="193"/>
      <c r="J12" s="193"/>
      <c r="K12" s="159"/>
      <c r="L12" s="69"/>
    </row>
    <row r="13" spans="1:12" ht="27" customHeight="1" thickBot="1" x14ac:dyDescent="0.25">
      <c r="A13" s="22"/>
      <c r="B13" s="66"/>
      <c r="C13" s="186"/>
      <c r="D13" s="68"/>
      <c r="E13" s="68"/>
      <c r="F13" s="68"/>
      <c r="G13" s="350" t="s">
        <v>160</v>
      </c>
      <c r="H13" s="351"/>
      <c r="I13" s="337">
        <f>'2.2.3 Fallzahlen'!O20+'2.2.3 Fallzahlen'!O21</f>
        <v>0</v>
      </c>
      <c r="J13" s="338"/>
      <c r="K13" s="159"/>
      <c r="L13" s="69"/>
    </row>
    <row r="14" spans="1:12" ht="27" customHeight="1" x14ac:dyDescent="0.2">
      <c r="A14" s="22"/>
      <c r="B14" s="66"/>
      <c r="C14" s="194"/>
      <c r="D14" s="339"/>
      <c r="E14" s="339"/>
      <c r="F14" s="68"/>
      <c r="G14" s="353"/>
      <c r="H14" s="353"/>
      <c r="I14" s="339"/>
      <c r="J14" s="339"/>
      <c r="K14" s="159"/>
      <c r="L14" s="69"/>
    </row>
    <row r="15" spans="1:12" x14ac:dyDescent="0.2">
      <c r="A15" s="22"/>
      <c r="B15" s="66"/>
      <c r="C15" s="68"/>
      <c r="D15" s="68"/>
      <c r="E15" s="68"/>
      <c r="F15" s="68"/>
      <c r="G15" s="170"/>
      <c r="H15" s="159"/>
      <c r="I15" s="68"/>
      <c r="J15" s="159"/>
      <c r="K15" s="159"/>
      <c r="L15" s="69"/>
    </row>
    <row r="16" spans="1:12" ht="13.5" thickBot="1" x14ac:dyDescent="0.25">
      <c r="A16" s="22"/>
      <c r="B16" s="154"/>
      <c r="C16" s="71"/>
      <c r="D16" s="71"/>
      <c r="E16" s="71"/>
      <c r="F16" s="71"/>
      <c r="G16" s="71"/>
      <c r="H16" s="171"/>
      <c r="I16" s="171"/>
      <c r="J16" s="171"/>
      <c r="K16" s="171"/>
      <c r="L16" s="189"/>
    </row>
    <row r="17" spans="1:13" x14ac:dyDescent="0.2">
      <c r="A17" s="22"/>
      <c r="B17" s="22"/>
      <c r="C17" s="22"/>
      <c r="D17" s="22"/>
      <c r="E17" s="22"/>
      <c r="F17" s="22"/>
      <c r="G17" s="22"/>
      <c r="H17" s="22"/>
      <c r="I17" s="22"/>
      <c r="J17" s="22"/>
      <c r="K17" s="73"/>
      <c r="L17" s="22"/>
    </row>
    <row r="18" spans="1:13" x14ac:dyDescent="0.2">
      <c r="C18" s="33" t="s">
        <v>101</v>
      </c>
    </row>
    <row r="19" spans="1:13" ht="13.5" thickBot="1" x14ac:dyDescent="0.25">
      <c r="A19" s="15"/>
      <c r="B19" s="20"/>
      <c r="C19" s="20"/>
      <c r="D19" s="20"/>
      <c r="E19" s="16"/>
      <c r="F19" s="16"/>
      <c r="G19" s="16"/>
      <c r="H19" s="21"/>
      <c r="I19" s="16"/>
      <c r="J19" s="16"/>
      <c r="K19" s="15"/>
      <c r="L19" s="15"/>
    </row>
    <row r="20" spans="1:13" ht="26.25" customHeight="1" x14ac:dyDescent="0.2">
      <c r="A20" s="15"/>
      <c r="C20" s="342" t="s">
        <v>90</v>
      </c>
      <c r="D20" s="335" t="s">
        <v>105</v>
      </c>
      <c r="E20" s="15"/>
      <c r="F20" s="335" t="s">
        <v>75</v>
      </c>
      <c r="G20" s="335" t="s">
        <v>262</v>
      </c>
      <c r="H20" s="335" t="s">
        <v>263</v>
      </c>
      <c r="I20" s="342" t="s">
        <v>261</v>
      </c>
      <c r="J20" s="343"/>
      <c r="K20" s="204"/>
      <c r="L20" s="204"/>
      <c r="M20" s="25"/>
    </row>
    <row r="21" spans="1:13" ht="13.5" customHeight="1" thickBot="1" x14ac:dyDescent="0.25">
      <c r="A21" s="15"/>
      <c r="C21" s="344"/>
      <c r="D21" s="336"/>
      <c r="E21" s="15"/>
      <c r="F21" s="336"/>
      <c r="G21" s="336"/>
      <c r="H21" s="336"/>
      <c r="I21" s="344"/>
      <c r="J21" s="345"/>
      <c r="K21" s="190"/>
      <c r="L21" s="190"/>
      <c r="M21" s="157"/>
    </row>
    <row r="22" spans="1:13" ht="27.6" customHeight="1" x14ac:dyDescent="0.2">
      <c r="A22" s="15"/>
      <c r="C22" s="195" t="str">
        <f>IF('Allgemeine Angaben'!E19&lt;&gt;"",'Allgemeine Angaben'!E19,"")</f>
        <v/>
      </c>
      <c r="D22" s="196" t="str">
        <f>IF('Allgemeine Angaben'!G19&lt;&gt;"",'Allgemeine Angaben'!G19,"")</f>
        <v/>
      </c>
      <c r="E22" s="15"/>
      <c r="F22" s="176" t="str">
        <f>IF('2.2.3 Fallzahlen'!E5=0,"",'2.2.3 Fallzahlen'!E5)</f>
        <v/>
      </c>
      <c r="G22" s="161" t="str">
        <f>IF('2.2.3 Fallzahlen'!E8+'2.2.3 Fallzahlen'!E9=0,"",'2.2.3 Fallzahlen'!E8+'2.2.3 Fallzahlen'!E9)</f>
        <v/>
      </c>
      <c r="H22" s="202" t="str">
        <f>IF('2.2.3 Fallzahlen'!E14+'2.2.3 Fallzahlen'!E15=0,"",'2.2.3 Fallzahlen'!E14+'2.2.3 Fallzahlen'!E15)</f>
        <v/>
      </c>
      <c r="I22" s="371" t="str">
        <f>IF('2.2.3 Fallzahlen'!E20+'2.2.3 Fallzahlen'!E21=0,"",'2.2.3 Fallzahlen'!E20+'2.2.3 Fallzahlen'!E21)</f>
        <v/>
      </c>
      <c r="J22" s="372"/>
      <c r="K22" s="190"/>
      <c r="L22" s="190"/>
      <c r="M22" s="158"/>
    </row>
    <row r="23" spans="1:13" ht="27.6" customHeight="1" x14ac:dyDescent="0.2">
      <c r="A23" s="15"/>
      <c r="C23" s="155" t="str">
        <f>IF('Allgemeine Angaben'!E20&lt;&gt;"",'Allgemeine Angaben'!E20,"")</f>
        <v/>
      </c>
      <c r="D23" s="160" t="str">
        <f>IF('Allgemeine Angaben'!G20&lt;&gt;"",'Allgemeine Angaben'!G20,"")</f>
        <v/>
      </c>
      <c r="E23" s="15"/>
      <c r="F23" s="175" t="str">
        <f>IF('2.2.3 Fallzahlen'!F5=0,"",'2.2.3 Fallzahlen'!F5)</f>
        <v/>
      </c>
      <c r="G23" s="202" t="str">
        <f>IF('2.2.3 Fallzahlen'!F8+'2.2.3 Fallzahlen'!F9=0,"",'2.2.3 Fallzahlen'!F8+'2.2.3 Fallzahlen'!F9)</f>
        <v/>
      </c>
      <c r="H23" s="202" t="str">
        <f>IF('2.2.3 Fallzahlen'!F14+'2.2.3 Fallzahlen'!F15=0,"",'2.2.3 Fallzahlen'!F14+'2.2.3 Fallzahlen'!F15)</f>
        <v/>
      </c>
      <c r="I23" s="356" t="str">
        <f>IF('2.2.3 Fallzahlen'!F20+'2.2.3 Fallzahlen'!F21=0,"",'2.2.3 Fallzahlen'!F20+'2.2.3 Fallzahlen'!F21)</f>
        <v/>
      </c>
      <c r="J23" s="357"/>
      <c r="K23" s="190"/>
      <c r="L23" s="190"/>
      <c r="M23" s="158"/>
    </row>
    <row r="24" spans="1:13" ht="27.6" customHeight="1" x14ac:dyDescent="0.2">
      <c r="A24" s="15"/>
      <c r="C24" s="155" t="str">
        <f>IF('Allgemeine Angaben'!E21&lt;&gt;"",'Allgemeine Angaben'!E21,"")</f>
        <v/>
      </c>
      <c r="D24" s="160" t="str">
        <f>IF('Allgemeine Angaben'!G21&lt;&gt;"",'Allgemeine Angaben'!G21,"")</f>
        <v/>
      </c>
      <c r="E24" s="15"/>
      <c r="F24" s="175" t="str">
        <f>IF('2.2.3 Fallzahlen'!G5=0,"",'2.2.3 Fallzahlen'!G5)</f>
        <v/>
      </c>
      <c r="G24" s="202" t="str">
        <f>IF('2.2.3 Fallzahlen'!G8+'2.2.3 Fallzahlen'!G9=0,"",'2.2.3 Fallzahlen'!G8+'2.2.3 Fallzahlen'!G9)</f>
        <v/>
      </c>
      <c r="H24" s="202" t="str">
        <f>IF('2.2.3 Fallzahlen'!G14+'2.2.3 Fallzahlen'!G15=0,"",'2.2.3 Fallzahlen'!G14+'2.2.3 Fallzahlen'!G15)</f>
        <v/>
      </c>
      <c r="I24" s="356" t="str">
        <f>IF('2.2.3 Fallzahlen'!G20+'2.2.3 Fallzahlen'!G21=0,"",'2.2.3 Fallzahlen'!G20+'2.2.3 Fallzahlen'!G21)</f>
        <v/>
      </c>
      <c r="J24" s="357"/>
      <c r="K24" s="190"/>
      <c r="L24" s="190"/>
      <c r="M24" s="158"/>
    </row>
    <row r="25" spans="1:13" ht="27.6" customHeight="1" x14ac:dyDescent="0.2">
      <c r="A25" s="15"/>
      <c r="C25" s="155" t="str">
        <f>IF('Allgemeine Angaben'!E22&lt;&gt;"",'Allgemeine Angaben'!E22,"")</f>
        <v/>
      </c>
      <c r="D25" s="160" t="str">
        <f>IF('Allgemeine Angaben'!G22&lt;&gt;"",'Allgemeine Angaben'!G22,"")</f>
        <v/>
      </c>
      <c r="E25" s="15"/>
      <c r="F25" s="175" t="str">
        <f>IF('2.2.3 Fallzahlen'!H5=0,"",'2.2.3 Fallzahlen'!H5)</f>
        <v/>
      </c>
      <c r="G25" s="202" t="str">
        <f>IF('2.2.3 Fallzahlen'!H8+'2.2.3 Fallzahlen'!H9=0,"",'2.2.3 Fallzahlen'!H8+'2.2.3 Fallzahlen'!H9)</f>
        <v/>
      </c>
      <c r="H25" s="202" t="str">
        <f>IF('2.2.3 Fallzahlen'!H14+'2.2.3 Fallzahlen'!H15=0,"",'2.2.3 Fallzahlen'!H14+'2.2.3 Fallzahlen'!H15)</f>
        <v/>
      </c>
      <c r="I25" s="356" t="str">
        <f>IF('2.2.3 Fallzahlen'!H20+'2.2.3 Fallzahlen'!H21=0,"",'2.2.3 Fallzahlen'!H20+'2.2.3 Fallzahlen'!H21)</f>
        <v/>
      </c>
      <c r="J25" s="357"/>
      <c r="K25" s="190"/>
      <c r="L25" s="190"/>
      <c r="M25" s="158"/>
    </row>
    <row r="26" spans="1:13" ht="27.6" customHeight="1" x14ac:dyDescent="0.2">
      <c r="A26" s="15"/>
      <c r="C26" s="155" t="str">
        <f>IF('Allgemeine Angaben'!E23&lt;&gt;"",'Allgemeine Angaben'!E23,"")</f>
        <v/>
      </c>
      <c r="D26" s="160" t="str">
        <f>IF('Allgemeine Angaben'!G23&lt;&gt;"",'Allgemeine Angaben'!G23,"")</f>
        <v/>
      </c>
      <c r="E26" s="15"/>
      <c r="F26" s="175" t="str">
        <f>IF('2.2.3 Fallzahlen'!I5=0,"",'2.2.3 Fallzahlen'!I5)</f>
        <v/>
      </c>
      <c r="G26" s="202" t="str">
        <f>IF('2.2.3 Fallzahlen'!I8+'2.2.3 Fallzahlen'!I9=0,"",'2.2.3 Fallzahlen'!I8+'2.2.3 Fallzahlen'!I9)</f>
        <v/>
      </c>
      <c r="H26" s="202" t="str">
        <f>IF('2.2.3 Fallzahlen'!I14+'2.2.3 Fallzahlen'!I15=0,"",'2.2.3 Fallzahlen'!I14+'2.2.3 Fallzahlen'!I15)</f>
        <v/>
      </c>
      <c r="I26" s="356" t="str">
        <f>IF('2.2.3 Fallzahlen'!I20+'2.2.3 Fallzahlen'!I21=0,"",'2.2.3 Fallzahlen'!I20+'2.2.3 Fallzahlen'!I21)</f>
        <v/>
      </c>
      <c r="J26" s="357"/>
      <c r="K26" s="190"/>
      <c r="L26" s="190"/>
      <c r="M26" s="158"/>
    </row>
    <row r="27" spans="1:13" ht="27.6" customHeight="1" x14ac:dyDescent="0.2">
      <c r="A27" s="15"/>
      <c r="C27" s="155" t="str">
        <f>IF('Allgemeine Angaben'!E24&lt;&gt;"",'Allgemeine Angaben'!E24,"")</f>
        <v/>
      </c>
      <c r="D27" s="160" t="str">
        <f>IF('Allgemeine Angaben'!G24&lt;&gt;"",'Allgemeine Angaben'!G24,"")</f>
        <v/>
      </c>
      <c r="E27" s="15"/>
      <c r="F27" s="175" t="str">
        <f>IF('2.2.3 Fallzahlen'!J5=0,"",'2.2.3 Fallzahlen'!J5)</f>
        <v/>
      </c>
      <c r="G27" s="202" t="str">
        <f>IF('2.2.3 Fallzahlen'!J8+'2.2.3 Fallzahlen'!J9=0,"",'2.2.3 Fallzahlen'!J8+'2.2.3 Fallzahlen'!J9)</f>
        <v/>
      </c>
      <c r="H27" s="202" t="str">
        <f>IF('2.2.3 Fallzahlen'!J14+'2.2.3 Fallzahlen'!J15=0,"",'2.2.3 Fallzahlen'!J14+'2.2.3 Fallzahlen'!J15)</f>
        <v/>
      </c>
      <c r="I27" s="356" t="str">
        <f>IF('2.2.3 Fallzahlen'!J20+'2.2.3 Fallzahlen'!J21=0,"",'2.2.3 Fallzahlen'!J20+'2.2.3 Fallzahlen'!J21)</f>
        <v/>
      </c>
      <c r="J27" s="357"/>
      <c r="K27" s="190"/>
      <c r="L27" s="190"/>
      <c r="M27" s="158"/>
    </row>
    <row r="28" spans="1:13" ht="27.6" customHeight="1" x14ac:dyDescent="0.2">
      <c r="A28" s="15"/>
      <c r="C28" s="155" t="str">
        <f>IF('Allgemeine Angaben'!E25&lt;&gt;"",'Allgemeine Angaben'!E25,"")</f>
        <v/>
      </c>
      <c r="D28" s="160" t="str">
        <f>IF('Allgemeine Angaben'!G25&lt;&gt;"",'Allgemeine Angaben'!G25,"")</f>
        <v/>
      </c>
      <c r="E28" s="15"/>
      <c r="F28" s="175" t="str">
        <f>IF('2.2.3 Fallzahlen'!K5=0,"",'2.2.3 Fallzahlen'!K5)</f>
        <v/>
      </c>
      <c r="G28" s="202" t="str">
        <f>IF('2.2.3 Fallzahlen'!K8+'2.2.3 Fallzahlen'!K9=0,"",'2.2.3 Fallzahlen'!K8+'2.2.3 Fallzahlen'!K9)</f>
        <v/>
      </c>
      <c r="H28" s="202" t="str">
        <f>IF('2.2.3 Fallzahlen'!K14+'2.2.3 Fallzahlen'!K15=0,"",'2.2.3 Fallzahlen'!K14+'2.2.3 Fallzahlen'!K15)</f>
        <v/>
      </c>
      <c r="I28" s="356" t="str">
        <f>IF('2.2.3 Fallzahlen'!K20+'2.2.3 Fallzahlen'!K21=0,"",'2.2.3 Fallzahlen'!K20+'2.2.3 Fallzahlen'!K21)</f>
        <v/>
      </c>
      <c r="J28" s="357"/>
      <c r="K28" s="190"/>
      <c r="L28" s="190"/>
      <c r="M28" s="158"/>
    </row>
    <row r="29" spans="1:13" ht="27.6" customHeight="1" x14ac:dyDescent="0.2">
      <c r="A29" s="15"/>
      <c r="C29" s="155" t="str">
        <f>IF('Allgemeine Angaben'!E26&lt;&gt;"",'Allgemeine Angaben'!E26,"")</f>
        <v/>
      </c>
      <c r="D29" s="160" t="str">
        <f>IF('Allgemeine Angaben'!G26&lt;&gt;"",'Allgemeine Angaben'!G26,"")</f>
        <v/>
      </c>
      <c r="E29" s="15"/>
      <c r="F29" s="175" t="str">
        <f>IF('2.2.3 Fallzahlen'!L5=0,"",'2.2.3 Fallzahlen'!L5)</f>
        <v/>
      </c>
      <c r="G29" s="202" t="str">
        <f>IF('2.2.3 Fallzahlen'!L8+'2.2.3 Fallzahlen'!L9=0,"",'2.2.3 Fallzahlen'!L8+'2.2.3 Fallzahlen'!L9)</f>
        <v/>
      </c>
      <c r="H29" s="202" t="str">
        <f>IF('2.2.3 Fallzahlen'!L14+'2.2.3 Fallzahlen'!L15=0,"",'2.2.3 Fallzahlen'!L14+'2.2.3 Fallzahlen'!L15)</f>
        <v/>
      </c>
      <c r="I29" s="356" t="str">
        <f>IF('2.2.3 Fallzahlen'!L20+'2.2.3 Fallzahlen'!L21=0,"",'2.2.3 Fallzahlen'!L20+'2.2.3 Fallzahlen'!L21)</f>
        <v/>
      </c>
      <c r="J29" s="357"/>
      <c r="K29" s="190"/>
      <c r="L29" s="190"/>
      <c r="M29" s="158"/>
    </row>
    <row r="30" spans="1:13" ht="27.6" customHeight="1" x14ac:dyDescent="0.2">
      <c r="A30" s="15"/>
      <c r="C30" s="155" t="str">
        <f>IF('Allgemeine Angaben'!E27&lt;&gt;"",'Allgemeine Angaben'!E27,"")</f>
        <v/>
      </c>
      <c r="D30" s="160" t="str">
        <f>IF('Allgemeine Angaben'!G27&lt;&gt;"",'Allgemeine Angaben'!G27,"")</f>
        <v/>
      </c>
      <c r="E30" s="15"/>
      <c r="F30" s="175" t="str">
        <f>IF('2.2.3 Fallzahlen'!M5=0,"",'2.2.3 Fallzahlen'!M5)</f>
        <v/>
      </c>
      <c r="G30" s="202" t="str">
        <f>IF('2.2.3 Fallzahlen'!M8+'2.2.3 Fallzahlen'!M9=0,"",'2.2.3 Fallzahlen'!M8+'2.2.3 Fallzahlen'!M9)</f>
        <v/>
      </c>
      <c r="H30" s="202" t="str">
        <f>IF('2.2.3 Fallzahlen'!M14+'2.2.3 Fallzahlen'!M15=0,"",'2.2.3 Fallzahlen'!M14+'2.2.3 Fallzahlen'!M15)</f>
        <v/>
      </c>
      <c r="I30" s="356" t="str">
        <f>IF('2.2.3 Fallzahlen'!M20+'2.2.3 Fallzahlen'!M21=0,"",'2.2.3 Fallzahlen'!M20+'2.2.3 Fallzahlen'!M21)</f>
        <v/>
      </c>
      <c r="J30" s="357"/>
      <c r="K30" s="190"/>
      <c r="L30" s="190"/>
      <c r="M30" s="158"/>
    </row>
    <row r="31" spans="1:13" ht="27.6" customHeight="1" thickBot="1" x14ac:dyDescent="0.25">
      <c r="A31" s="15"/>
      <c r="C31" s="156" t="str">
        <f>IF('Allgemeine Angaben'!E28&lt;&gt;"",'Allgemeine Angaben'!E28,"")</f>
        <v/>
      </c>
      <c r="D31" s="160" t="str">
        <f>IF('Allgemeine Angaben'!G28&lt;&gt;"",'Allgemeine Angaben'!G28,"")</f>
        <v/>
      </c>
      <c r="E31" s="15"/>
      <c r="F31" s="177" t="str">
        <f>IF('2.2.3 Fallzahlen'!N5=0,"",'2.2.3 Fallzahlen'!N5)</f>
        <v/>
      </c>
      <c r="G31" s="202" t="str">
        <f>IF('2.2.3 Fallzahlen'!N8+'2.2.3 Fallzahlen'!N9=0,"",'2.2.3 Fallzahlen'!N8+'2.2.3 Fallzahlen'!N9)</f>
        <v/>
      </c>
      <c r="H31" s="202" t="str">
        <f>IF('2.2.3 Fallzahlen'!N14+'2.2.3 Fallzahlen'!N15=0,"",'2.2.3 Fallzahlen'!N14+'2.2.3 Fallzahlen'!N15)</f>
        <v/>
      </c>
      <c r="I31" s="358" t="str">
        <f>IF('2.2.3 Fallzahlen'!N20+'2.2.3 Fallzahlen'!N21=0,"",'2.2.3 Fallzahlen'!N20+'2.2.3 Fallzahlen'!N21)</f>
        <v/>
      </c>
      <c r="J31" s="359"/>
      <c r="K31" s="190"/>
      <c r="L31" s="190"/>
      <c r="M31" s="158"/>
    </row>
    <row r="32" spans="1:13" ht="13.5" customHeight="1" thickBot="1" x14ac:dyDescent="0.25">
      <c r="A32" s="15"/>
      <c r="B32" s="15"/>
      <c r="C32" s="346" t="s">
        <v>40</v>
      </c>
      <c r="D32" s="347"/>
      <c r="E32" s="15"/>
      <c r="F32" s="146">
        <f>SUM(F22:F31)</f>
        <v>0</v>
      </c>
      <c r="G32" s="78">
        <f>SUM(G22:G31)</f>
        <v>0</v>
      </c>
      <c r="H32" s="78">
        <f>SUM(H22:H31)</f>
        <v>0</v>
      </c>
      <c r="I32" s="360">
        <f>SUM(I22:I31)</f>
        <v>0</v>
      </c>
      <c r="J32" s="361"/>
      <c r="K32" s="191"/>
      <c r="L32" s="191"/>
      <c r="M32" s="22"/>
    </row>
    <row r="33" spans="1:12" ht="13.5" customHeight="1" x14ac:dyDescent="0.2">
      <c r="A33" s="15"/>
      <c r="B33" s="15"/>
      <c r="C33" s="15"/>
      <c r="D33" s="19"/>
      <c r="E33" s="16"/>
      <c r="F33" s="16"/>
      <c r="G33" s="16"/>
      <c r="H33" s="21"/>
      <c r="I33" s="16"/>
      <c r="J33" s="25"/>
      <c r="K33" s="15"/>
      <c r="L33" s="15"/>
    </row>
    <row r="34" spans="1:12" ht="13.5" customHeight="1" x14ac:dyDescent="0.2">
      <c r="A34" s="15"/>
      <c r="B34" s="15"/>
      <c r="C34" s="15"/>
      <c r="D34" s="19"/>
      <c r="E34" s="16"/>
      <c r="F34" s="16"/>
      <c r="G34" s="16"/>
      <c r="H34" s="21"/>
      <c r="I34" s="16"/>
      <c r="J34" s="25"/>
      <c r="K34" s="15"/>
      <c r="L34" s="15"/>
    </row>
    <row r="35" spans="1:12" ht="12.75" customHeight="1" x14ac:dyDescent="0.2">
      <c r="A35" s="15"/>
      <c r="B35" s="354" t="s">
        <v>29</v>
      </c>
      <c r="C35" s="355"/>
      <c r="D35" s="362"/>
      <c r="E35" s="363"/>
      <c r="F35" s="363"/>
      <c r="G35" s="363"/>
      <c r="H35" s="363"/>
      <c r="I35" s="363"/>
      <c r="J35" s="363"/>
      <c r="K35" s="363"/>
      <c r="L35" s="364"/>
    </row>
    <row r="36" spans="1:12" x14ac:dyDescent="0.2">
      <c r="A36" s="15"/>
      <c r="B36" s="86" t="s">
        <v>93</v>
      </c>
      <c r="C36" s="15"/>
      <c r="D36" s="365"/>
      <c r="E36" s="366"/>
      <c r="F36" s="366"/>
      <c r="G36" s="366"/>
      <c r="H36" s="366"/>
      <c r="I36" s="366"/>
      <c r="J36" s="366"/>
      <c r="K36" s="366"/>
      <c r="L36" s="367"/>
    </row>
    <row r="37" spans="1:12" x14ac:dyDescent="0.2">
      <c r="A37" s="15"/>
      <c r="B37" s="83" t="s">
        <v>92</v>
      </c>
      <c r="C37" s="15"/>
      <c r="D37" s="365"/>
      <c r="E37" s="366"/>
      <c r="F37" s="366"/>
      <c r="G37" s="366"/>
      <c r="H37" s="366"/>
      <c r="I37" s="366"/>
      <c r="J37" s="366"/>
      <c r="K37" s="366"/>
      <c r="L37" s="367"/>
    </row>
    <row r="38" spans="1:12" x14ac:dyDescent="0.2">
      <c r="A38" s="15"/>
      <c r="B38" s="15"/>
      <c r="C38" s="15"/>
      <c r="D38" s="365"/>
      <c r="E38" s="366"/>
      <c r="F38" s="366"/>
      <c r="G38" s="366"/>
      <c r="H38" s="366"/>
      <c r="I38" s="366"/>
      <c r="J38" s="366"/>
      <c r="K38" s="366"/>
      <c r="L38" s="367"/>
    </row>
    <row r="39" spans="1:12" x14ac:dyDescent="0.2">
      <c r="A39" s="15"/>
      <c r="B39" s="15"/>
      <c r="C39" s="15"/>
      <c r="D39" s="365"/>
      <c r="E39" s="366"/>
      <c r="F39" s="366"/>
      <c r="G39" s="366"/>
      <c r="H39" s="366"/>
      <c r="I39" s="366"/>
      <c r="J39" s="366"/>
      <c r="K39" s="366"/>
      <c r="L39" s="367"/>
    </row>
    <row r="40" spans="1:12" x14ac:dyDescent="0.2">
      <c r="A40" s="15"/>
      <c r="B40" s="15"/>
      <c r="C40" s="15"/>
      <c r="D40" s="368"/>
      <c r="E40" s="369"/>
      <c r="F40" s="369"/>
      <c r="G40" s="369"/>
      <c r="H40" s="369"/>
      <c r="I40" s="369"/>
      <c r="J40" s="369"/>
      <c r="K40" s="369"/>
      <c r="L40" s="370"/>
    </row>
    <row r="41" spans="1:12" x14ac:dyDescent="0.2">
      <c r="A41" s="15"/>
      <c r="B41" s="15"/>
      <c r="C41" s="15"/>
      <c r="D41" s="19"/>
      <c r="E41" s="16"/>
      <c r="F41" s="16"/>
      <c r="G41" s="16"/>
      <c r="H41" s="21"/>
      <c r="I41" s="16"/>
      <c r="J41" s="16"/>
      <c r="K41" s="15"/>
      <c r="L41" s="15"/>
    </row>
    <row r="42" spans="1:12" hidden="1" x14ac:dyDescent="0.2">
      <c r="A42" s="15"/>
      <c r="B42" s="15"/>
      <c r="C42" s="15"/>
      <c r="D42" s="19"/>
      <c r="E42" s="16"/>
      <c r="F42" s="16"/>
      <c r="G42" s="16"/>
      <c r="H42" s="88"/>
      <c r="I42" s="16"/>
      <c r="J42" s="16"/>
      <c r="K42" s="15"/>
      <c r="L42" s="15"/>
    </row>
    <row r="43" spans="1:12" hidden="1" x14ac:dyDescent="0.2">
      <c r="A43" s="15"/>
      <c r="B43" s="15"/>
      <c r="C43" s="15"/>
      <c r="D43" s="19"/>
      <c r="E43" s="16"/>
      <c r="F43" s="16"/>
      <c r="G43" s="16"/>
      <c r="H43" s="21"/>
      <c r="I43" s="16"/>
      <c r="J43" s="16"/>
      <c r="K43" s="15"/>
      <c r="L43" s="15"/>
    </row>
    <row r="44" spans="1:12" hidden="1" x14ac:dyDescent="0.2">
      <c r="A44" s="15"/>
      <c r="B44" s="15"/>
      <c r="C44" s="15"/>
      <c r="D44" s="19"/>
      <c r="E44" s="16"/>
      <c r="F44" s="16"/>
      <c r="G44" s="16"/>
      <c r="H44" s="21"/>
      <c r="I44" s="16"/>
      <c r="J44" s="16"/>
      <c r="K44" s="15"/>
      <c r="L44" s="15"/>
    </row>
    <row r="45" spans="1:12" hidden="1" x14ac:dyDescent="0.2">
      <c r="A45" s="15"/>
      <c r="B45" s="15"/>
      <c r="C45" s="15"/>
      <c r="D45" s="19"/>
      <c r="E45" s="16"/>
      <c r="F45" s="16"/>
      <c r="G45" s="16"/>
      <c r="H45" s="21"/>
      <c r="I45" s="16"/>
      <c r="J45" s="16"/>
      <c r="K45" s="15"/>
      <c r="L45" s="15"/>
    </row>
    <row r="46" spans="1:12" hidden="1" x14ac:dyDescent="0.2">
      <c r="A46" s="15"/>
      <c r="B46" s="15"/>
      <c r="C46" s="15"/>
      <c r="D46" s="19"/>
      <c r="E46" s="16"/>
      <c r="F46" s="16"/>
      <c r="G46" s="16"/>
      <c r="H46" s="21"/>
      <c r="I46" s="16"/>
      <c r="J46" s="16"/>
      <c r="K46" s="15"/>
      <c r="L46" s="15"/>
    </row>
    <row r="47" spans="1:12" hidden="1" x14ac:dyDescent="0.2">
      <c r="A47" s="15"/>
      <c r="B47" s="15"/>
      <c r="C47" s="15"/>
      <c r="D47" s="19"/>
      <c r="E47" s="16"/>
      <c r="F47" s="16"/>
      <c r="G47" s="16"/>
      <c r="H47" s="21"/>
      <c r="I47" s="16"/>
      <c r="J47" s="16"/>
      <c r="K47" s="15"/>
      <c r="L47" s="15"/>
    </row>
    <row r="48" spans="1:12" hidden="1" x14ac:dyDescent="0.2">
      <c r="A48" s="15"/>
      <c r="B48" s="15"/>
      <c r="C48" s="15"/>
      <c r="D48" s="19"/>
      <c r="E48" s="16"/>
      <c r="F48" s="16"/>
      <c r="G48" s="16"/>
      <c r="H48" s="21"/>
      <c r="I48" s="16"/>
      <c r="J48" s="16"/>
      <c r="K48" s="15"/>
      <c r="L48" s="15"/>
    </row>
    <row r="49" spans="4:10" s="15" customFormat="1" hidden="1" x14ac:dyDescent="0.2">
      <c r="D49" s="19"/>
      <c r="E49" s="16"/>
      <c r="F49" s="16"/>
      <c r="G49" s="16"/>
      <c r="H49" s="21"/>
      <c r="I49" s="16"/>
      <c r="J49" s="16"/>
    </row>
    <row r="50" spans="4:10" s="15" customFormat="1" hidden="1" x14ac:dyDescent="0.2">
      <c r="D50" s="19"/>
      <c r="E50" s="16"/>
      <c r="F50" s="16"/>
      <c r="G50" s="16"/>
      <c r="H50" s="21"/>
      <c r="I50" s="16"/>
      <c r="J50" s="16"/>
    </row>
    <row r="51" spans="4:10" s="15" customFormat="1" hidden="1" x14ac:dyDescent="0.2">
      <c r="D51" s="19"/>
      <c r="E51" s="16"/>
      <c r="F51" s="16"/>
      <c r="G51" s="16"/>
      <c r="H51" s="21"/>
      <c r="I51" s="16"/>
      <c r="J51" s="16"/>
    </row>
    <row r="52" spans="4:10" s="15" customFormat="1" hidden="1" x14ac:dyDescent="0.2">
      <c r="D52" s="19"/>
      <c r="E52" s="16"/>
      <c r="F52" s="16"/>
      <c r="G52" s="16"/>
      <c r="H52" s="21"/>
      <c r="I52" s="16"/>
      <c r="J52" s="16"/>
    </row>
    <row r="53" spans="4:10" s="15" customFormat="1" hidden="1" x14ac:dyDescent="0.2">
      <c r="D53" s="19"/>
      <c r="E53" s="16"/>
      <c r="F53" s="16"/>
      <c r="G53" s="16"/>
      <c r="H53" s="21"/>
      <c r="I53" s="16"/>
      <c r="J53" s="16"/>
    </row>
    <row r="54" spans="4:10" s="15" customFormat="1" hidden="1" x14ac:dyDescent="0.2">
      <c r="D54" s="19"/>
      <c r="E54" s="16"/>
      <c r="F54" s="16"/>
      <c r="G54" s="16"/>
      <c r="H54" s="21"/>
      <c r="I54" s="16"/>
      <c r="J54" s="16"/>
    </row>
    <row r="55" spans="4:10" s="15" customFormat="1" hidden="1" x14ac:dyDescent="0.2">
      <c r="D55" s="19"/>
      <c r="E55" s="16"/>
      <c r="F55" s="16"/>
      <c r="G55" s="16"/>
      <c r="H55" s="21"/>
      <c r="I55" s="16"/>
      <c r="J55" s="16"/>
    </row>
    <row r="56" spans="4:10" s="15" customFormat="1" hidden="1" x14ac:dyDescent="0.2">
      <c r="D56" s="19"/>
      <c r="E56" s="16"/>
      <c r="F56" s="16"/>
      <c r="G56" s="16"/>
      <c r="H56" s="21"/>
      <c r="I56" s="16"/>
      <c r="J56" s="16"/>
    </row>
    <row r="57" spans="4:10" s="15" customFormat="1" hidden="1" x14ac:dyDescent="0.2">
      <c r="D57" s="19"/>
      <c r="E57" s="16"/>
      <c r="F57" s="16"/>
      <c r="G57" s="16"/>
      <c r="H57" s="21"/>
      <c r="I57" s="16"/>
      <c r="J57" s="16"/>
    </row>
    <row r="58" spans="4:10" s="15" customFormat="1" hidden="1" x14ac:dyDescent="0.2">
      <c r="D58" s="19"/>
      <c r="E58" s="16"/>
      <c r="F58" s="16"/>
      <c r="G58" s="16"/>
      <c r="H58" s="21"/>
      <c r="I58" s="16"/>
      <c r="J58" s="16"/>
    </row>
    <row r="59" spans="4:10" s="15" customFormat="1" hidden="1" x14ac:dyDescent="0.2">
      <c r="D59" s="19"/>
      <c r="E59" s="16"/>
      <c r="F59" s="16"/>
      <c r="G59" s="16"/>
      <c r="H59" s="21"/>
      <c r="I59" s="16"/>
      <c r="J59" s="16"/>
    </row>
    <row r="60" spans="4:10" s="15" customFormat="1" hidden="1" x14ac:dyDescent="0.2">
      <c r="D60" s="19"/>
      <c r="E60" s="16"/>
      <c r="F60" s="16"/>
      <c r="G60" s="16"/>
      <c r="H60" s="21"/>
      <c r="I60" s="16"/>
      <c r="J60" s="16"/>
    </row>
    <row r="61" spans="4:10" s="15" customFormat="1" hidden="1" x14ac:dyDescent="0.2">
      <c r="D61" s="19"/>
      <c r="E61" s="16"/>
      <c r="F61" s="16"/>
      <c r="G61" s="16"/>
      <c r="H61" s="21"/>
      <c r="I61" s="16"/>
      <c r="J61" s="16"/>
    </row>
    <row r="62" spans="4:10" s="15" customFormat="1" hidden="1" x14ac:dyDescent="0.2">
      <c r="D62" s="19"/>
      <c r="E62" s="16"/>
      <c r="F62" s="16"/>
      <c r="G62" s="16"/>
      <c r="H62" s="21"/>
      <c r="I62" s="16"/>
      <c r="J62" s="16"/>
    </row>
    <row r="63" spans="4:10" s="15" customFormat="1" hidden="1" x14ac:dyDescent="0.2">
      <c r="D63" s="19"/>
      <c r="E63" s="16"/>
      <c r="F63" s="16"/>
      <c r="G63" s="16"/>
      <c r="H63" s="21"/>
      <c r="I63" s="16"/>
      <c r="J63" s="16"/>
    </row>
    <row r="64" spans="4:10" s="15" customFormat="1" hidden="1" x14ac:dyDescent="0.2">
      <c r="D64" s="19"/>
      <c r="E64" s="16"/>
      <c r="F64" s="16"/>
      <c r="G64" s="16"/>
      <c r="H64" s="21"/>
      <c r="I64" s="16"/>
      <c r="J64" s="16"/>
    </row>
    <row r="65" spans="4:10" s="15" customFormat="1" hidden="1" x14ac:dyDescent="0.2">
      <c r="D65" s="19"/>
      <c r="E65" s="16"/>
      <c r="F65" s="16"/>
      <c r="G65" s="16"/>
      <c r="H65" s="21"/>
      <c r="I65" s="16"/>
      <c r="J65" s="16"/>
    </row>
    <row r="66" spans="4:10" s="15" customFormat="1" hidden="1" x14ac:dyDescent="0.2">
      <c r="D66" s="19"/>
      <c r="E66" s="16"/>
      <c r="F66" s="16"/>
      <c r="G66" s="16"/>
      <c r="H66" s="21"/>
      <c r="I66" s="16"/>
      <c r="J66" s="16"/>
    </row>
    <row r="67" spans="4:10" s="15" customFormat="1" hidden="1" x14ac:dyDescent="0.2">
      <c r="D67" s="19"/>
      <c r="E67" s="16"/>
      <c r="F67" s="16"/>
      <c r="G67" s="16"/>
      <c r="H67" s="21"/>
      <c r="I67" s="16"/>
      <c r="J67" s="16"/>
    </row>
    <row r="68" spans="4:10" s="15" customFormat="1" hidden="1" x14ac:dyDescent="0.2">
      <c r="D68" s="19"/>
      <c r="E68" s="16"/>
      <c r="F68" s="16"/>
      <c r="G68" s="16"/>
      <c r="H68" s="21"/>
      <c r="I68" s="16"/>
      <c r="J68" s="16"/>
    </row>
    <row r="69" spans="4:10" s="15" customFormat="1" hidden="1" x14ac:dyDescent="0.2">
      <c r="D69" s="19"/>
      <c r="E69" s="16"/>
      <c r="F69" s="16"/>
      <c r="G69" s="16"/>
      <c r="H69" s="21"/>
      <c r="I69" s="16"/>
      <c r="J69" s="16"/>
    </row>
    <row r="70" spans="4:10" s="15" customFormat="1" hidden="1" x14ac:dyDescent="0.2">
      <c r="D70" s="19"/>
      <c r="E70" s="16"/>
      <c r="F70" s="16"/>
      <c r="G70" s="16"/>
      <c r="H70" s="21"/>
      <c r="I70" s="16"/>
      <c r="J70" s="16"/>
    </row>
    <row r="71" spans="4:10" s="15" customFormat="1" hidden="1" x14ac:dyDescent="0.2">
      <c r="D71" s="19"/>
      <c r="E71" s="16"/>
      <c r="F71" s="16"/>
      <c r="G71" s="16"/>
      <c r="H71" s="21"/>
      <c r="I71" s="16"/>
      <c r="J71" s="16"/>
    </row>
    <row r="72" spans="4:10" s="15" customFormat="1" hidden="1" x14ac:dyDescent="0.2">
      <c r="D72" s="19"/>
      <c r="E72" s="16"/>
      <c r="F72" s="16"/>
      <c r="G72" s="16"/>
      <c r="H72" s="21"/>
      <c r="I72" s="16"/>
      <c r="J72" s="16"/>
    </row>
    <row r="73" spans="4:10" s="15" customFormat="1" hidden="1" x14ac:dyDescent="0.2">
      <c r="D73" s="19"/>
      <c r="E73" s="16"/>
      <c r="F73" s="16"/>
      <c r="G73" s="16"/>
      <c r="H73" s="21"/>
      <c r="I73" s="16"/>
      <c r="J73" s="16"/>
    </row>
    <row r="74" spans="4:10" s="15" customFormat="1" hidden="1" x14ac:dyDescent="0.2">
      <c r="D74" s="19"/>
      <c r="E74" s="16"/>
      <c r="F74" s="16"/>
      <c r="G74" s="16"/>
      <c r="H74" s="21"/>
      <c r="I74" s="16"/>
      <c r="J74" s="16"/>
    </row>
    <row r="75" spans="4:10" s="15" customFormat="1" hidden="1" x14ac:dyDescent="0.2">
      <c r="D75" s="19"/>
      <c r="E75" s="16"/>
      <c r="F75" s="16"/>
      <c r="G75" s="16"/>
      <c r="H75" s="21"/>
      <c r="I75" s="16"/>
      <c r="J75" s="16"/>
    </row>
    <row r="76" spans="4:10" s="15" customFormat="1" hidden="1" x14ac:dyDescent="0.2">
      <c r="D76" s="19"/>
      <c r="E76" s="16"/>
      <c r="F76" s="16"/>
      <c r="G76" s="16"/>
      <c r="H76" s="21"/>
      <c r="I76" s="16"/>
      <c r="J76" s="16"/>
    </row>
    <row r="77" spans="4:10" s="15" customFormat="1" hidden="1" x14ac:dyDescent="0.2">
      <c r="D77" s="19"/>
      <c r="E77" s="16"/>
      <c r="F77" s="16"/>
      <c r="G77" s="16"/>
      <c r="H77" s="21"/>
      <c r="I77" s="16"/>
      <c r="J77" s="16"/>
    </row>
    <row r="78" spans="4:10" s="15" customFormat="1" hidden="1" x14ac:dyDescent="0.2">
      <c r="D78" s="19"/>
      <c r="E78" s="16"/>
      <c r="F78" s="16"/>
      <c r="G78" s="16"/>
      <c r="H78" s="21"/>
      <c r="I78" s="16"/>
      <c r="J78" s="16"/>
    </row>
    <row r="79" spans="4:10" s="15" customFormat="1" hidden="1" x14ac:dyDescent="0.2">
      <c r="D79" s="19"/>
      <c r="E79" s="16"/>
      <c r="F79" s="16"/>
      <c r="G79" s="16"/>
      <c r="H79" s="21"/>
      <c r="I79" s="16"/>
      <c r="J79" s="16"/>
    </row>
    <row r="80" spans="4:10" s="15" customFormat="1" hidden="1" x14ac:dyDescent="0.2">
      <c r="D80" s="19"/>
      <c r="E80" s="16"/>
      <c r="F80" s="16"/>
      <c r="G80" s="16"/>
      <c r="H80" s="21"/>
      <c r="I80" s="16"/>
      <c r="J80" s="16"/>
    </row>
    <row r="81" spans="4:10" s="15" customFormat="1" hidden="1" x14ac:dyDescent="0.2">
      <c r="D81" s="19"/>
      <c r="E81" s="16"/>
      <c r="F81" s="16"/>
      <c r="G81" s="16"/>
      <c r="H81" s="21"/>
      <c r="I81" s="16"/>
      <c r="J81" s="16"/>
    </row>
    <row r="82" spans="4:10" s="15" customFormat="1" hidden="1" x14ac:dyDescent="0.2">
      <c r="D82" s="19"/>
      <c r="E82" s="16"/>
      <c r="F82" s="16"/>
      <c r="G82" s="16"/>
      <c r="H82" s="21"/>
      <c r="I82" s="16"/>
      <c r="J82" s="16"/>
    </row>
    <row r="83" spans="4:10" s="15" customFormat="1" hidden="1" x14ac:dyDescent="0.2">
      <c r="D83" s="19"/>
      <c r="E83" s="16"/>
      <c r="F83" s="16"/>
      <c r="G83" s="16"/>
      <c r="H83" s="21"/>
      <c r="I83" s="16"/>
      <c r="J83" s="16"/>
    </row>
    <row r="84" spans="4:10" s="15" customFormat="1" hidden="1" x14ac:dyDescent="0.2">
      <c r="D84" s="19"/>
      <c r="E84" s="16"/>
      <c r="F84" s="16"/>
      <c r="G84" s="16"/>
      <c r="H84" s="21"/>
      <c r="I84" s="16"/>
      <c r="J84" s="16"/>
    </row>
    <row r="85" spans="4:10" s="15" customFormat="1" hidden="1" x14ac:dyDescent="0.2">
      <c r="D85" s="19"/>
      <c r="E85" s="16"/>
      <c r="F85" s="16"/>
      <c r="G85" s="16"/>
      <c r="H85" s="21"/>
      <c r="I85" s="16"/>
      <c r="J85" s="16"/>
    </row>
    <row r="86" spans="4:10" s="15" customFormat="1" hidden="1" x14ac:dyDescent="0.2">
      <c r="D86" s="19"/>
      <c r="E86" s="16"/>
      <c r="F86" s="16"/>
      <c r="G86" s="16"/>
      <c r="H86" s="21"/>
      <c r="I86" s="16"/>
      <c r="J86" s="16"/>
    </row>
    <row r="87" spans="4:10" s="15" customFormat="1" hidden="1" x14ac:dyDescent="0.2">
      <c r="D87" s="19"/>
      <c r="E87" s="16"/>
      <c r="F87" s="16"/>
      <c r="G87" s="16"/>
      <c r="H87" s="21"/>
      <c r="I87" s="16"/>
      <c r="J87" s="16"/>
    </row>
    <row r="88" spans="4:10" s="15" customFormat="1" hidden="1" x14ac:dyDescent="0.2">
      <c r="D88" s="19"/>
      <c r="E88" s="16"/>
      <c r="F88" s="16"/>
      <c r="G88" s="16"/>
      <c r="H88" s="21"/>
      <c r="I88" s="16"/>
      <c r="J88" s="16"/>
    </row>
    <row r="89" spans="4:10" s="15" customFormat="1" hidden="1" x14ac:dyDescent="0.2">
      <c r="D89" s="19"/>
      <c r="E89" s="16"/>
      <c r="F89" s="16"/>
      <c r="G89" s="16"/>
      <c r="H89" s="21"/>
      <c r="I89" s="16"/>
      <c r="J89" s="16"/>
    </row>
    <row r="90" spans="4:10" s="15" customFormat="1" hidden="1" x14ac:dyDescent="0.2">
      <c r="D90" s="19"/>
      <c r="E90" s="16"/>
      <c r="F90" s="16"/>
      <c r="G90" s="16"/>
      <c r="H90" s="21"/>
      <c r="I90" s="16"/>
      <c r="J90" s="16"/>
    </row>
    <row r="91" spans="4:10" s="15" customFormat="1" hidden="1" x14ac:dyDescent="0.2">
      <c r="D91" s="19"/>
      <c r="E91" s="16"/>
      <c r="F91" s="16"/>
      <c r="G91" s="16"/>
      <c r="H91" s="21"/>
      <c r="I91" s="16"/>
      <c r="J91" s="16"/>
    </row>
    <row r="92" spans="4:10" s="15" customFormat="1" hidden="1" x14ac:dyDescent="0.2">
      <c r="D92" s="19"/>
      <c r="E92" s="16"/>
      <c r="F92" s="16"/>
      <c r="G92" s="16"/>
      <c r="H92" s="21"/>
      <c r="I92" s="16"/>
      <c r="J92" s="16"/>
    </row>
    <row r="93" spans="4:10" s="15" customFormat="1" hidden="1" x14ac:dyDescent="0.2">
      <c r="D93" s="19"/>
      <c r="E93" s="16"/>
      <c r="F93" s="16"/>
      <c r="G93" s="16"/>
      <c r="H93" s="21"/>
      <c r="I93" s="16"/>
      <c r="J93" s="16"/>
    </row>
    <row r="94" spans="4:10" s="15" customFormat="1" hidden="1" x14ac:dyDescent="0.2">
      <c r="D94" s="19"/>
      <c r="E94" s="16"/>
      <c r="F94" s="16"/>
      <c r="G94" s="16"/>
      <c r="H94" s="21"/>
      <c r="I94" s="16"/>
      <c r="J94" s="16"/>
    </row>
    <row r="95" spans="4:10" s="15" customFormat="1" hidden="1" x14ac:dyDescent="0.2">
      <c r="D95" s="19"/>
      <c r="E95" s="16"/>
      <c r="F95" s="16"/>
      <c r="G95" s="16"/>
      <c r="H95" s="21"/>
      <c r="I95" s="16"/>
      <c r="J95" s="16"/>
    </row>
    <row r="96" spans="4:10" s="15" customFormat="1" hidden="1" x14ac:dyDescent="0.2">
      <c r="D96" s="19"/>
      <c r="E96" s="16"/>
      <c r="F96" s="16"/>
      <c r="G96" s="16"/>
      <c r="H96" s="21"/>
      <c r="I96" s="16"/>
      <c r="J96" s="16"/>
    </row>
    <row r="97" spans="4:10" s="15" customFormat="1" hidden="1" x14ac:dyDescent="0.2">
      <c r="D97" s="19"/>
      <c r="E97" s="16"/>
      <c r="F97" s="16"/>
      <c r="G97" s="16"/>
      <c r="H97" s="21"/>
      <c r="I97" s="16"/>
      <c r="J97" s="16"/>
    </row>
    <row r="98" spans="4:10" s="15" customFormat="1" hidden="1" x14ac:dyDescent="0.2">
      <c r="D98" s="19"/>
      <c r="E98" s="16"/>
      <c r="F98" s="16"/>
      <c r="G98" s="16"/>
      <c r="H98" s="21"/>
      <c r="I98" s="16"/>
      <c r="J98" s="16"/>
    </row>
    <row r="99" spans="4:10" s="15" customFormat="1" hidden="1" x14ac:dyDescent="0.2">
      <c r="D99" s="19"/>
      <c r="E99" s="16"/>
      <c r="F99" s="16"/>
      <c r="G99" s="16"/>
      <c r="H99" s="21"/>
      <c r="I99" s="16"/>
      <c r="J99" s="16"/>
    </row>
    <row r="100" spans="4:10" s="15" customFormat="1" hidden="1" x14ac:dyDescent="0.2">
      <c r="D100" s="19"/>
      <c r="E100" s="16"/>
      <c r="F100" s="16"/>
      <c r="G100" s="16"/>
      <c r="H100" s="21"/>
      <c r="I100" s="16"/>
      <c r="J100" s="16"/>
    </row>
    <row r="101" spans="4:10" s="15" customFormat="1" hidden="1" x14ac:dyDescent="0.2">
      <c r="D101" s="19"/>
      <c r="E101" s="16"/>
      <c r="F101" s="16"/>
      <c r="G101" s="16"/>
      <c r="H101" s="21"/>
      <c r="I101" s="16"/>
      <c r="J101" s="16"/>
    </row>
    <row r="102" spans="4:10" s="15" customFormat="1" hidden="1" x14ac:dyDescent="0.2">
      <c r="D102" s="19"/>
      <c r="E102" s="16"/>
      <c r="F102" s="16"/>
      <c r="G102" s="16"/>
      <c r="H102" s="21"/>
      <c r="I102" s="16"/>
      <c r="J102" s="16"/>
    </row>
    <row r="103" spans="4:10" s="15" customFormat="1" hidden="1" x14ac:dyDescent="0.2">
      <c r="D103" s="19"/>
      <c r="E103" s="16"/>
      <c r="F103" s="16"/>
      <c r="G103" s="16"/>
      <c r="H103" s="21"/>
      <c r="I103" s="16"/>
      <c r="J103" s="16"/>
    </row>
    <row r="104" spans="4:10" s="15" customFormat="1" hidden="1" x14ac:dyDescent="0.2">
      <c r="D104" s="19"/>
      <c r="E104" s="16"/>
      <c r="F104" s="16"/>
      <c r="G104" s="16"/>
      <c r="H104" s="21"/>
      <c r="I104" s="16"/>
      <c r="J104" s="16"/>
    </row>
    <row r="105" spans="4:10" s="15" customFormat="1" hidden="1" x14ac:dyDescent="0.2">
      <c r="D105" s="19"/>
      <c r="E105" s="16"/>
      <c r="F105" s="16"/>
      <c r="G105" s="16"/>
      <c r="H105" s="21"/>
      <c r="I105" s="16"/>
      <c r="J105" s="16"/>
    </row>
    <row r="106" spans="4:10" s="15" customFormat="1" hidden="1" x14ac:dyDescent="0.2">
      <c r="D106" s="19"/>
      <c r="E106" s="16"/>
      <c r="F106" s="16"/>
      <c r="G106" s="16"/>
      <c r="H106" s="21"/>
      <c r="I106" s="16"/>
      <c r="J106" s="16"/>
    </row>
    <row r="107" spans="4:10" s="15" customFormat="1" hidden="1" x14ac:dyDescent="0.2">
      <c r="D107" s="19"/>
      <c r="E107" s="16"/>
      <c r="F107" s="16"/>
      <c r="G107" s="16"/>
      <c r="H107" s="21"/>
      <c r="I107" s="16"/>
      <c r="J107" s="16"/>
    </row>
    <row r="108" spans="4:10" s="15" customFormat="1" hidden="1" x14ac:dyDescent="0.2">
      <c r="D108" s="19"/>
      <c r="E108" s="16"/>
      <c r="F108" s="16"/>
      <c r="G108" s="16"/>
      <c r="H108" s="21"/>
      <c r="I108" s="16"/>
      <c r="J108" s="16"/>
    </row>
    <row r="109" spans="4:10" s="15" customFormat="1" hidden="1" x14ac:dyDescent="0.2">
      <c r="D109" s="19"/>
      <c r="E109" s="16"/>
      <c r="F109" s="16"/>
      <c r="G109" s="16"/>
      <c r="H109" s="21"/>
      <c r="I109" s="16"/>
      <c r="J109" s="16"/>
    </row>
    <row r="110" spans="4:10" s="15" customFormat="1" hidden="1" x14ac:dyDescent="0.2">
      <c r="D110" s="19"/>
      <c r="E110" s="16"/>
      <c r="F110" s="16"/>
      <c r="G110" s="16"/>
      <c r="H110" s="21"/>
      <c r="I110" s="16"/>
      <c r="J110" s="16"/>
    </row>
    <row r="111" spans="4:10" s="15" customFormat="1" hidden="1" x14ac:dyDescent="0.2">
      <c r="D111" s="19"/>
      <c r="E111" s="16"/>
      <c r="F111" s="16"/>
      <c r="G111" s="16"/>
      <c r="H111" s="21"/>
      <c r="I111" s="16"/>
      <c r="J111" s="16"/>
    </row>
    <row r="112" spans="4:10" s="15" customFormat="1" hidden="1" x14ac:dyDescent="0.2">
      <c r="D112" s="19"/>
      <c r="E112" s="16"/>
      <c r="F112" s="16"/>
      <c r="G112" s="16"/>
      <c r="H112" s="21"/>
      <c r="I112" s="16"/>
      <c r="J112" s="16"/>
    </row>
    <row r="113" spans="4:10" s="15" customFormat="1" hidden="1" x14ac:dyDescent="0.2">
      <c r="D113" s="19"/>
      <c r="E113" s="16"/>
      <c r="F113" s="16"/>
      <c r="G113" s="16"/>
      <c r="H113" s="21"/>
      <c r="I113" s="16"/>
      <c r="J113" s="16"/>
    </row>
    <row r="114" spans="4:10" s="15" customFormat="1" hidden="1" x14ac:dyDescent="0.2">
      <c r="D114" s="19"/>
      <c r="E114" s="16"/>
      <c r="F114" s="16"/>
      <c r="G114" s="16"/>
      <c r="H114" s="21"/>
      <c r="I114" s="16"/>
      <c r="J114" s="16"/>
    </row>
    <row r="115" spans="4:10" s="15" customFormat="1" hidden="1" x14ac:dyDescent="0.2">
      <c r="D115" s="19"/>
      <c r="E115" s="16"/>
      <c r="F115" s="16"/>
      <c r="G115" s="16"/>
      <c r="H115" s="21"/>
      <c r="I115" s="16"/>
      <c r="J115" s="16"/>
    </row>
    <row r="116" spans="4:10" s="15" customFormat="1" hidden="1" x14ac:dyDescent="0.2">
      <c r="D116" s="19"/>
      <c r="E116" s="16"/>
      <c r="F116" s="16"/>
      <c r="G116" s="16"/>
      <c r="H116" s="21"/>
      <c r="I116" s="16"/>
      <c r="J116" s="16"/>
    </row>
    <row r="117" spans="4:10" s="15" customFormat="1" hidden="1" x14ac:dyDescent="0.2">
      <c r="D117" s="19"/>
      <c r="E117" s="16"/>
      <c r="F117" s="16"/>
      <c r="G117" s="16"/>
      <c r="H117" s="21"/>
      <c r="I117" s="16"/>
      <c r="J117" s="16"/>
    </row>
    <row r="118" spans="4:10" s="15" customFormat="1" hidden="1" x14ac:dyDescent="0.2">
      <c r="D118" s="19"/>
      <c r="E118" s="16"/>
      <c r="F118" s="16"/>
      <c r="G118" s="16"/>
      <c r="H118" s="21"/>
      <c r="I118" s="16"/>
      <c r="J118" s="16"/>
    </row>
    <row r="119" spans="4:10" s="15" customFormat="1" hidden="1" x14ac:dyDescent="0.2">
      <c r="D119" s="19"/>
      <c r="E119" s="16"/>
      <c r="F119" s="16"/>
      <c r="G119" s="16"/>
      <c r="H119" s="21"/>
      <c r="I119" s="16"/>
      <c r="J119" s="16"/>
    </row>
    <row r="120" spans="4:10" s="15" customFormat="1" hidden="1" x14ac:dyDescent="0.2">
      <c r="D120" s="19"/>
      <c r="E120" s="16"/>
      <c r="F120" s="16"/>
      <c r="G120" s="16"/>
      <c r="H120" s="21"/>
      <c r="I120" s="16"/>
      <c r="J120" s="16"/>
    </row>
    <row r="121" spans="4:10" s="15" customFormat="1" hidden="1" x14ac:dyDescent="0.2">
      <c r="D121" s="19"/>
      <c r="E121" s="16"/>
      <c r="F121" s="16"/>
      <c r="G121" s="16"/>
      <c r="H121" s="21"/>
      <c r="I121" s="16"/>
      <c r="J121" s="16"/>
    </row>
    <row r="122" spans="4:10" s="15" customFormat="1" hidden="1" x14ac:dyDescent="0.2">
      <c r="D122" s="19"/>
      <c r="E122" s="16"/>
      <c r="F122" s="16"/>
      <c r="G122" s="16"/>
      <c r="H122" s="21"/>
      <c r="I122" s="16"/>
      <c r="J122" s="16"/>
    </row>
    <row r="123" spans="4:10" s="15" customFormat="1" hidden="1" x14ac:dyDescent="0.2">
      <c r="D123" s="19"/>
      <c r="E123" s="16"/>
      <c r="F123" s="16"/>
      <c r="G123" s="16"/>
      <c r="H123" s="21"/>
      <c r="I123" s="16"/>
      <c r="J123" s="16"/>
    </row>
    <row r="124" spans="4:10" s="15" customFormat="1" hidden="1" x14ac:dyDescent="0.2">
      <c r="D124" s="19"/>
      <c r="E124" s="16"/>
      <c r="F124" s="16"/>
      <c r="G124" s="16"/>
      <c r="H124" s="21"/>
      <c r="I124" s="16"/>
      <c r="J124" s="16"/>
    </row>
    <row r="125" spans="4:10" s="15" customFormat="1" hidden="1" x14ac:dyDescent="0.2">
      <c r="D125" s="19"/>
      <c r="E125" s="16"/>
      <c r="F125" s="16"/>
      <c r="G125" s="16"/>
      <c r="H125" s="21"/>
      <c r="I125" s="16"/>
      <c r="J125" s="16"/>
    </row>
    <row r="126" spans="4:10" s="15" customFormat="1" hidden="1" x14ac:dyDescent="0.2">
      <c r="D126" s="19"/>
      <c r="E126" s="16"/>
      <c r="F126" s="16"/>
      <c r="G126" s="16"/>
      <c r="H126" s="21"/>
      <c r="I126" s="16"/>
      <c r="J126" s="16"/>
    </row>
    <row r="127" spans="4:10" s="15" customFormat="1" hidden="1" x14ac:dyDescent="0.2">
      <c r="D127" s="19"/>
      <c r="E127" s="16"/>
      <c r="F127" s="16"/>
      <c r="G127" s="16"/>
      <c r="H127" s="21"/>
      <c r="I127" s="16"/>
      <c r="J127" s="16"/>
    </row>
    <row r="128" spans="4:10" s="15" customFormat="1" hidden="1" x14ac:dyDescent="0.2">
      <c r="D128" s="19"/>
      <c r="E128" s="16"/>
      <c r="F128" s="16"/>
      <c r="G128" s="16"/>
      <c r="H128" s="21"/>
      <c r="I128" s="16"/>
      <c r="J128" s="16"/>
    </row>
    <row r="129" spans="4:10" s="15" customFormat="1" hidden="1" x14ac:dyDescent="0.2">
      <c r="D129" s="19"/>
      <c r="E129" s="16"/>
      <c r="F129" s="16"/>
      <c r="G129" s="16"/>
      <c r="H129" s="21"/>
      <c r="I129" s="16"/>
      <c r="J129" s="16"/>
    </row>
    <row r="130" spans="4:10" s="15" customFormat="1" hidden="1" x14ac:dyDescent="0.2">
      <c r="D130" s="19"/>
      <c r="E130" s="16"/>
      <c r="F130" s="16"/>
      <c r="G130" s="16"/>
      <c r="H130" s="21"/>
      <c r="I130" s="16"/>
      <c r="J130" s="16"/>
    </row>
    <row r="131" spans="4:10" s="15" customFormat="1" hidden="1" x14ac:dyDescent="0.2">
      <c r="D131" s="19"/>
      <c r="E131" s="16"/>
      <c r="F131" s="16"/>
      <c r="G131" s="16"/>
      <c r="H131" s="21"/>
      <c r="I131" s="16"/>
      <c r="J131" s="16"/>
    </row>
    <row r="132" spans="4:10" s="15" customFormat="1" hidden="1" x14ac:dyDescent="0.2">
      <c r="D132" s="19"/>
      <c r="E132" s="16"/>
      <c r="F132" s="16"/>
      <c r="G132" s="16"/>
      <c r="H132" s="21"/>
      <c r="I132" s="16"/>
      <c r="J132" s="16"/>
    </row>
    <row r="133" spans="4:10" s="15" customFormat="1" hidden="1" x14ac:dyDescent="0.2">
      <c r="D133" s="19"/>
      <c r="E133" s="16"/>
      <c r="F133" s="16"/>
      <c r="G133" s="16"/>
      <c r="H133" s="21"/>
      <c r="I133" s="16"/>
      <c r="J133" s="16"/>
    </row>
    <row r="134" spans="4:10" s="15" customFormat="1" hidden="1" x14ac:dyDescent="0.2">
      <c r="D134" s="19"/>
      <c r="E134" s="16"/>
      <c r="F134" s="16"/>
      <c r="G134" s="16"/>
      <c r="H134" s="21"/>
      <c r="I134" s="16"/>
      <c r="J134" s="16"/>
    </row>
    <row r="135" spans="4:10" s="15" customFormat="1" hidden="1" x14ac:dyDescent="0.2">
      <c r="D135" s="19"/>
      <c r="E135" s="16"/>
      <c r="F135" s="16"/>
      <c r="G135" s="16"/>
      <c r="H135" s="21"/>
      <c r="I135" s="16"/>
      <c r="J135" s="16"/>
    </row>
    <row r="136" spans="4:10" s="15" customFormat="1" hidden="1" x14ac:dyDescent="0.2">
      <c r="D136" s="19"/>
      <c r="E136" s="16"/>
      <c r="F136" s="16"/>
      <c r="G136" s="16"/>
      <c r="H136" s="21"/>
      <c r="I136" s="16"/>
      <c r="J136" s="16"/>
    </row>
    <row r="137" spans="4:10" s="15" customFormat="1" hidden="1" x14ac:dyDescent="0.2">
      <c r="D137" s="19"/>
      <c r="E137" s="16"/>
      <c r="F137" s="16"/>
      <c r="G137" s="16"/>
      <c r="H137" s="21"/>
      <c r="I137" s="16"/>
      <c r="J137" s="16"/>
    </row>
    <row r="138" spans="4:10" s="15" customFormat="1" hidden="1" x14ac:dyDescent="0.2">
      <c r="D138" s="19"/>
      <c r="E138" s="16"/>
      <c r="F138" s="16"/>
      <c r="G138" s="16"/>
      <c r="H138" s="21"/>
      <c r="I138" s="16"/>
      <c r="J138" s="16"/>
    </row>
    <row r="139" spans="4:10" s="15" customFormat="1" hidden="1" x14ac:dyDescent="0.2">
      <c r="D139" s="19"/>
      <c r="E139" s="16"/>
      <c r="F139" s="16"/>
      <c r="G139" s="16"/>
      <c r="H139" s="21"/>
      <c r="I139" s="16"/>
      <c r="J139" s="16"/>
    </row>
    <row r="140" spans="4:10" s="15" customFormat="1" hidden="1" x14ac:dyDescent="0.2">
      <c r="D140" s="19"/>
      <c r="E140" s="16"/>
      <c r="F140" s="16"/>
      <c r="G140" s="16"/>
      <c r="H140" s="21"/>
      <c r="I140" s="16"/>
      <c r="J140" s="16"/>
    </row>
    <row r="141" spans="4:10" s="15" customFormat="1" hidden="1" x14ac:dyDescent="0.2">
      <c r="D141" s="19"/>
      <c r="E141" s="16"/>
      <c r="F141" s="16"/>
      <c r="G141" s="16"/>
      <c r="H141" s="21"/>
      <c r="I141" s="16"/>
      <c r="J141" s="16"/>
    </row>
    <row r="142" spans="4:10" s="15" customFormat="1" hidden="1" x14ac:dyDescent="0.2">
      <c r="D142" s="19"/>
      <c r="E142" s="16"/>
      <c r="F142" s="16"/>
      <c r="G142" s="16"/>
      <c r="H142" s="21"/>
      <c r="I142" s="16"/>
      <c r="J142" s="16"/>
    </row>
    <row r="143" spans="4:10" s="15" customFormat="1" hidden="1" x14ac:dyDescent="0.2">
      <c r="D143" s="19"/>
      <c r="E143" s="16"/>
      <c r="F143" s="16"/>
      <c r="G143" s="16"/>
      <c r="H143" s="21"/>
      <c r="I143" s="16"/>
      <c r="J143" s="16"/>
    </row>
    <row r="144" spans="4:10" s="15" customFormat="1" hidden="1" x14ac:dyDescent="0.2">
      <c r="D144" s="19"/>
      <c r="E144" s="16"/>
      <c r="F144" s="16"/>
      <c r="G144" s="16"/>
      <c r="H144" s="21"/>
      <c r="I144" s="16"/>
      <c r="J144" s="16"/>
    </row>
    <row r="145" spans="4:10" s="15" customFormat="1" hidden="1" x14ac:dyDescent="0.2">
      <c r="D145" s="19"/>
      <c r="E145" s="16"/>
      <c r="F145" s="16"/>
      <c r="G145" s="16"/>
      <c r="H145" s="21"/>
      <c r="I145" s="16"/>
      <c r="J145" s="16"/>
    </row>
    <row r="146" spans="4:10" s="15" customFormat="1" hidden="1" x14ac:dyDescent="0.2">
      <c r="D146" s="19"/>
      <c r="E146" s="16"/>
      <c r="F146" s="16"/>
      <c r="G146" s="16"/>
      <c r="H146" s="21"/>
      <c r="I146" s="16"/>
      <c r="J146" s="16"/>
    </row>
    <row r="147" spans="4:10" s="15" customFormat="1" hidden="1" x14ac:dyDescent="0.2">
      <c r="D147" s="19"/>
      <c r="E147" s="16"/>
      <c r="F147" s="16"/>
      <c r="G147" s="16"/>
      <c r="H147" s="21"/>
      <c r="I147" s="16"/>
      <c r="J147" s="16"/>
    </row>
    <row r="148" spans="4:10" s="15" customFormat="1" hidden="1" x14ac:dyDescent="0.2">
      <c r="D148" s="19"/>
      <c r="E148" s="16"/>
      <c r="F148" s="16"/>
      <c r="G148" s="16"/>
      <c r="H148" s="21"/>
      <c r="I148" s="16"/>
      <c r="J148" s="16"/>
    </row>
    <row r="149" spans="4:10" s="15" customFormat="1" hidden="1" x14ac:dyDescent="0.2">
      <c r="D149" s="19"/>
      <c r="E149" s="16"/>
      <c r="F149" s="16"/>
      <c r="G149" s="16"/>
      <c r="H149" s="21"/>
      <c r="I149" s="16"/>
      <c r="J149" s="16"/>
    </row>
    <row r="150" spans="4:10" s="15" customFormat="1" hidden="1" x14ac:dyDescent="0.2">
      <c r="D150" s="19"/>
      <c r="E150" s="16"/>
      <c r="F150" s="16"/>
      <c r="G150" s="16"/>
      <c r="H150" s="21"/>
      <c r="I150" s="16"/>
      <c r="J150" s="16"/>
    </row>
    <row r="151" spans="4:10" s="15" customFormat="1" hidden="1" x14ac:dyDescent="0.2">
      <c r="D151" s="19"/>
      <c r="E151" s="16"/>
      <c r="F151" s="16"/>
      <c r="G151" s="16"/>
      <c r="H151" s="21"/>
      <c r="I151" s="16"/>
      <c r="J151" s="16"/>
    </row>
    <row r="152" spans="4:10" s="15" customFormat="1" hidden="1" x14ac:dyDescent="0.2">
      <c r="D152" s="19"/>
      <c r="E152" s="16"/>
      <c r="F152" s="16"/>
      <c r="G152" s="16"/>
      <c r="H152" s="21"/>
      <c r="I152" s="16"/>
      <c r="J152" s="16"/>
    </row>
    <row r="153" spans="4:10" s="15" customFormat="1" hidden="1" x14ac:dyDescent="0.2">
      <c r="D153" s="19"/>
      <c r="E153" s="16"/>
      <c r="F153" s="16"/>
      <c r="G153" s="16"/>
      <c r="H153" s="21"/>
      <c r="I153" s="16"/>
      <c r="J153" s="16"/>
    </row>
    <row r="154" spans="4:10" s="15" customFormat="1" hidden="1" x14ac:dyDescent="0.2">
      <c r="D154" s="19"/>
      <c r="E154" s="16"/>
      <c r="F154" s="16"/>
      <c r="G154" s="16"/>
      <c r="H154" s="21"/>
      <c r="I154" s="16"/>
      <c r="J154" s="16"/>
    </row>
    <row r="155" spans="4:10" s="15" customFormat="1" hidden="1" x14ac:dyDescent="0.2">
      <c r="D155" s="19"/>
      <c r="E155" s="16"/>
      <c r="F155" s="16"/>
      <c r="G155" s="16"/>
      <c r="H155" s="21"/>
      <c r="I155" s="16"/>
      <c r="J155" s="16"/>
    </row>
    <row r="156" spans="4:10" s="15" customFormat="1" hidden="1" x14ac:dyDescent="0.2">
      <c r="D156" s="19"/>
      <c r="E156" s="16"/>
      <c r="F156" s="16"/>
      <c r="G156" s="16"/>
      <c r="H156" s="21"/>
      <c r="I156" s="16"/>
      <c r="J156" s="16"/>
    </row>
    <row r="157" spans="4:10" s="15" customFormat="1" hidden="1" x14ac:dyDescent="0.2">
      <c r="D157" s="19"/>
      <c r="E157" s="16"/>
      <c r="F157" s="16"/>
      <c r="G157" s="16"/>
      <c r="H157" s="21"/>
      <c r="I157" s="16"/>
      <c r="J157" s="16"/>
    </row>
    <row r="158" spans="4:10" s="15" customFormat="1" hidden="1" x14ac:dyDescent="0.2">
      <c r="D158" s="19"/>
      <c r="E158" s="16"/>
      <c r="F158" s="16"/>
      <c r="G158" s="16"/>
      <c r="H158" s="21"/>
      <c r="I158" s="16"/>
      <c r="J158" s="16"/>
    </row>
    <row r="159" spans="4:10" s="15" customFormat="1" hidden="1" x14ac:dyDescent="0.2">
      <c r="D159" s="19"/>
      <c r="E159" s="16"/>
      <c r="F159" s="16"/>
      <c r="G159" s="16"/>
      <c r="H159" s="21"/>
      <c r="I159" s="16"/>
      <c r="J159" s="16"/>
    </row>
    <row r="160" spans="4:10" s="15" customFormat="1" hidden="1" x14ac:dyDescent="0.2">
      <c r="D160" s="19"/>
      <c r="E160" s="16"/>
      <c r="F160" s="16"/>
      <c r="G160" s="16"/>
      <c r="H160" s="21"/>
      <c r="I160" s="16"/>
      <c r="J160" s="16"/>
    </row>
    <row r="161" spans="4:10" s="15" customFormat="1" hidden="1" x14ac:dyDescent="0.2">
      <c r="D161" s="19"/>
      <c r="E161" s="16"/>
      <c r="F161" s="16"/>
      <c r="G161" s="16"/>
      <c r="H161" s="21"/>
      <c r="I161" s="16"/>
      <c r="J161" s="16"/>
    </row>
    <row r="162" spans="4:10" s="15" customFormat="1" hidden="1" x14ac:dyDescent="0.2">
      <c r="D162" s="19"/>
      <c r="E162" s="16"/>
      <c r="F162" s="16"/>
      <c r="G162" s="16"/>
      <c r="H162" s="21"/>
      <c r="I162" s="16"/>
      <c r="J162" s="16"/>
    </row>
    <row r="163" spans="4:10" s="15" customFormat="1" hidden="1" x14ac:dyDescent="0.2">
      <c r="D163" s="19"/>
      <c r="E163" s="16"/>
      <c r="F163" s="16"/>
      <c r="G163" s="16"/>
      <c r="H163" s="21"/>
      <c r="I163" s="16"/>
      <c r="J163" s="16"/>
    </row>
    <row r="164" spans="4:10" s="15" customFormat="1" hidden="1" x14ac:dyDescent="0.2">
      <c r="D164" s="19"/>
      <c r="E164" s="16"/>
      <c r="F164" s="16"/>
      <c r="G164" s="16"/>
      <c r="H164" s="21"/>
      <c r="I164" s="16"/>
      <c r="J164" s="16"/>
    </row>
    <row r="165" spans="4:10" s="15" customFormat="1" hidden="1" x14ac:dyDescent="0.2">
      <c r="D165" s="19"/>
      <c r="E165" s="16"/>
      <c r="F165" s="16"/>
      <c r="G165" s="16"/>
      <c r="H165" s="21"/>
      <c r="I165" s="16"/>
      <c r="J165" s="16"/>
    </row>
    <row r="166" spans="4:10" s="15" customFormat="1" hidden="1" x14ac:dyDescent="0.2">
      <c r="D166" s="19"/>
      <c r="E166" s="16"/>
      <c r="F166" s="16"/>
      <c r="G166" s="16"/>
      <c r="H166" s="21"/>
      <c r="I166" s="16"/>
      <c r="J166" s="16"/>
    </row>
    <row r="167" spans="4:10" s="15" customFormat="1" hidden="1" x14ac:dyDescent="0.2">
      <c r="D167" s="19"/>
      <c r="E167" s="16"/>
      <c r="F167" s="16"/>
      <c r="G167" s="16"/>
      <c r="H167" s="21"/>
      <c r="I167" s="16"/>
      <c r="J167" s="16"/>
    </row>
    <row r="168" spans="4:10" s="15" customFormat="1" hidden="1" x14ac:dyDescent="0.2">
      <c r="D168" s="19"/>
      <c r="E168" s="16"/>
      <c r="F168" s="16"/>
      <c r="G168" s="16"/>
      <c r="H168" s="21"/>
      <c r="I168" s="16"/>
      <c r="J168" s="16"/>
    </row>
    <row r="169" spans="4:10" s="15" customFormat="1" hidden="1" x14ac:dyDescent="0.2">
      <c r="D169" s="19"/>
      <c r="E169" s="16"/>
      <c r="F169" s="16"/>
      <c r="G169" s="16"/>
      <c r="H169" s="21"/>
      <c r="I169" s="16"/>
      <c r="J169" s="16"/>
    </row>
    <row r="170" spans="4:10" s="15" customFormat="1" hidden="1" x14ac:dyDescent="0.2">
      <c r="D170" s="19"/>
      <c r="E170" s="16"/>
      <c r="F170" s="16"/>
      <c r="G170" s="16"/>
      <c r="H170" s="21"/>
      <c r="I170" s="16"/>
      <c r="J170" s="16"/>
    </row>
    <row r="171" spans="4:10" s="15" customFormat="1" hidden="1" x14ac:dyDescent="0.2">
      <c r="D171" s="19"/>
      <c r="E171" s="16"/>
      <c r="F171" s="16"/>
      <c r="G171" s="16"/>
      <c r="H171" s="21"/>
      <c r="I171" s="16"/>
      <c r="J171" s="16"/>
    </row>
    <row r="172" spans="4:10" s="15" customFormat="1" hidden="1" x14ac:dyDescent="0.2">
      <c r="D172" s="19"/>
      <c r="E172" s="16"/>
      <c r="F172" s="16"/>
      <c r="G172" s="16"/>
      <c r="H172" s="21"/>
      <c r="I172" s="16"/>
      <c r="J172" s="16"/>
    </row>
    <row r="173" spans="4:10" s="15" customFormat="1" hidden="1" x14ac:dyDescent="0.2">
      <c r="D173" s="19"/>
      <c r="E173" s="16"/>
      <c r="F173" s="16"/>
      <c r="G173" s="16"/>
      <c r="H173" s="21"/>
      <c r="I173" s="16"/>
      <c r="J173" s="16"/>
    </row>
    <row r="174" spans="4:10" s="15" customFormat="1" hidden="1" x14ac:dyDescent="0.2">
      <c r="D174" s="19"/>
      <c r="E174" s="16"/>
      <c r="F174" s="16"/>
      <c r="G174" s="16"/>
      <c r="H174" s="21"/>
      <c r="I174" s="16"/>
      <c r="J174" s="16"/>
    </row>
    <row r="175" spans="4:10" s="15" customFormat="1" hidden="1" x14ac:dyDescent="0.2">
      <c r="D175" s="19"/>
      <c r="E175" s="16"/>
      <c r="F175" s="16"/>
      <c r="G175" s="16"/>
      <c r="H175" s="21"/>
      <c r="I175" s="16"/>
      <c r="J175" s="16"/>
    </row>
    <row r="176" spans="4:10" s="15" customFormat="1" hidden="1" x14ac:dyDescent="0.2">
      <c r="D176" s="19"/>
      <c r="E176" s="16"/>
      <c r="F176" s="16"/>
      <c r="G176" s="16"/>
      <c r="H176" s="21"/>
      <c r="I176" s="16"/>
      <c r="J176" s="16"/>
    </row>
    <row r="177" spans="4:10" s="15" customFormat="1" hidden="1" x14ac:dyDescent="0.2">
      <c r="D177" s="19"/>
      <c r="E177" s="16"/>
      <c r="F177" s="16"/>
      <c r="G177" s="16"/>
      <c r="H177" s="21"/>
      <c r="I177" s="16"/>
      <c r="J177" s="16"/>
    </row>
    <row r="178" spans="4:10" s="15" customFormat="1" hidden="1" x14ac:dyDescent="0.2">
      <c r="D178" s="19"/>
      <c r="E178" s="16"/>
      <c r="F178" s="16"/>
      <c r="G178" s="16"/>
      <c r="H178" s="21"/>
      <c r="I178" s="16"/>
      <c r="J178" s="16"/>
    </row>
    <row r="179" spans="4:10" s="15" customFormat="1" hidden="1" x14ac:dyDescent="0.2">
      <c r="D179" s="19"/>
      <c r="E179" s="16"/>
      <c r="F179" s="16"/>
      <c r="G179" s="16"/>
      <c r="H179" s="21"/>
      <c r="I179" s="16"/>
      <c r="J179" s="16"/>
    </row>
    <row r="180" spans="4:10" s="15" customFormat="1" hidden="1" x14ac:dyDescent="0.2">
      <c r="D180" s="19"/>
      <c r="E180" s="16"/>
      <c r="F180" s="16"/>
      <c r="G180" s="16"/>
      <c r="H180" s="21"/>
      <c r="I180" s="16"/>
      <c r="J180" s="16"/>
    </row>
    <row r="181" spans="4:10" s="15" customFormat="1" hidden="1" x14ac:dyDescent="0.2">
      <c r="D181" s="19"/>
      <c r="E181" s="16"/>
      <c r="F181" s="16"/>
      <c r="G181" s="16"/>
      <c r="H181" s="21"/>
      <c r="I181" s="16"/>
      <c r="J181" s="16"/>
    </row>
    <row r="182" spans="4:10" s="15" customFormat="1" hidden="1" x14ac:dyDescent="0.2">
      <c r="D182" s="19"/>
      <c r="E182" s="16"/>
      <c r="F182" s="16"/>
      <c r="G182" s="16"/>
      <c r="H182" s="21"/>
      <c r="I182" s="16"/>
      <c r="J182" s="16"/>
    </row>
    <row r="183" spans="4:10" s="15" customFormat="1" hidden="1" x14ac:dyDescent="0.2">
      <c r="D183" s="19"/>
      <c r="E183" s="16"/>
      <c r="F183" s="16"/>
      <c r="G183" s="16"/>
      <c r="H183" s="21"/>
      <c r="I183" s="16"/>
      <c r="J183" s="16"/>
    </row>
    <row r="184" spans="4:10" s="15" customFormat="1" hidden="1" x14ac:dyDescent="0.2">
      <c r="D184" s="19"/>
      <c r="E184" s="16"/>
      <c r="F184" s="16"/>
      <c r="G184" s="16"/>
      <c r="H184" s="21"/>
      <c r="I184" s="16"/>
      <c r="J184" s="16"/>
    </row>
    <row r="185" spans="4:10" s="15" customFormat="1" hidden="1" x14ac:dyDescent="0.2">
      <c r="D185" s="19"/>
      <c r="E185" s="16"/>
      <c r="F185" s="16"/>
      <c r="G185" s="16"/>
      <c r="H185" s="21"/>
      <c r="I185" s="16"/>
      <c r="J185" s="16"/>
    </row>
    <row r="186" spans="4:10" s="15" customFormat="1" hidden="1" x14ac:dyDescent="0.2">
      <c r="D186" s="19"/>
      <c r="E186" s="16"/>
      <c r="F186" s="16"/>
      <c r="G186" s="16"/>
      <c r="H186" s="21"/>
      <c r="I186" s="16"/>
      <c r="J186" s="16"/>
    </row>
    <row r="187" spans="4:10" s="15" customFormat="1" hidden="1" x14ac:dyDescent="0.2">
      <c r="D187" s="19"/>
      <c r="E187" s="16"/>
      <c r="F187" s="16"/>
      <c r="G187" s="16"/>
      <c r="H187" s="21"/>
      <c r="I187" s="16"/>
      <c r="J187" s="16"/>
    </row>
    <row r="188" spans="4:10" s="15" customFormat="1" hidden="1" x14ac:dyDescent="0.2">
      <c r="D188" s="19"/>
      <c r="E188" s="16"/>
      <c r="F188" s="16"/>
      <c r="G188" s="16"/>
      <c r="H188" s="21"/>
      <c r="I188" s="16"/>
      <c r="J188" s="16"/>
    </row>
    <row r="189" spans="4:10" s="15" customFormat="1" hidden="1" x14ac:dyDescent="0.2">
      <c r="D189" s="19"/>
      <c r="E189" s="16"/>
      <c r="F189" s="16"/>
      <c r="G189" s="16"/>
      <c r="H189" s="21"/>
      <c r="I189" s="16"/>
      <c r="J189" s="16"/>
    </row>
    <row r="190" spans="4:10" s="15" customFormat="1" hidden="1" x14ac:dyDescent="0.2">
      <c r="D190" s="19"/>
      <c r="E190" s="16"/>
      <c r="F190" s="16"/>
      <c r="G190" s="16"/>
      <c r="H190" s="21"/>
      <c r="I190" s="16"/>
      <c r="J190" s="16"/>
    </row>
    <row r="191" spans="4:10" s="15" customFormat="1" hidden="1" x14ac:dyDescent="0.2">
      <c r="D191" s="19"/>
      <c r="E191" s="16"/>
      <c r="F191" s="16"/>
      <c r="G191" s="16"/>
      <c r="H191" s="21"/>
      <c r="I191" s="16"/>
      <c r="J191" s="16"/>
    </row>
    <row r="192" spans="4:10" s="15" customFormat="1" hidden="1" x14ac:dyDescent="0.2">
      <c r="D192" s="19"/>
      <c r="E192" s="16"/>
      <c r="F192" s="16"/>
      <c r="G192" s="16"/>
      <c r="H192" s="21"/>
      <c r="I192" s="16"/>
      <c r="J192" s="16"/>
    </row>
    <row r="193" spans="4:10" s="15" customFormat="1" hidden="1" x14ac:dyDescent="0.2">
      <c r="D193" s="19"/>
      <c r="E193" s="16"/>
      <c r="F193" s="16"/>
      <c r="G193" s="16"/>
      <c r="H193" s="21"/>
      <c r="I193" s="16"/>
      <c r="J193" s="16"/>
    </row>
    <row r="194" spans="4:10" s="15" customFormat="1" hidden="1" x14ac:dyDescent="0.2">
      <c r="D194" s="19"/>
      <c r="E194" s="16"/>
      <c r="F194" s="16"/>
      <c r="G194" s="16"/>
      <c r="H194" s="21"/>
      <c r="I194" s="16"/>
      <c r="J194" s="16"/>
    </row>
    <row r="195" spans="4:10" s="15" customFormat="1" hidden="1" x14ac:dyDescent="0.2">
      <c r="D195" s="19"/>
      <c r="E195" s="16"/>
      <c r="F195" s="16"/>
      <c r="G195" s="16"/>
      <c r="H195" s="21"/>
      <c r="I195" s="16"/>
      <c r="J195" s="16"/>
    </row>
    <row r="196" spans="4:10" s="15" customFormat="1" hidden="1" x14ac:dyDescent="0.2">
      <c r="D196" s="19"/>
      <c r="E196" s="16"/>
      <c r="F196" s="16"/>
      <c r="G196" s="16"/>
      <c r="H196" s="21"/>
      <c r="I196" s="16"/>
      <c r="J196" s="16"/>
    </row>
    <row r="197" spans="4:10" s="15" customFormat="1" hidden="1" x14ac:dyDescent="0.2">
      <c r="D197" s="19"/>
      <c r="E197" s="16"/>
      <c r="F197" s="16"/>
      <c r="G197" s="16"/>
      <c r="H197" s="21"/>
      <c r="I197" s="16"/>
      <c r="J197" s="16"/>
    </row>
    <row r="198" spans="4:10" s="15" customFormat="1" hidden="1" x14ac:dyDescent="0.2">
      <c r="D198" s="19"/>
      <c r="E198" s="16"/>
      <c r="F198" s="16"/>
      <c r="G198" s="16"/>
      <c r="H198" s="21"/>
      <c r="I198" s="16"/>
      <c r="J198" s="16"/>
    </row>
    <row r="199" spans="4:10" s="15" customFormat="1" hidden="1" x14ac:dyDescent="0.2">
      <c r="D199" s="19"/>
      <c r="E199" s="16"/>
      <c r="F199" s="16"/>
      <c r="G199" s="16"/>
      <c r="H199" s="21"/>
      <c r="I199" s="16"/>
      <c r="J199" s="16"/>
    </row>
    <row r="200" spans="4:10" s="15" customFormat="1" hidden="1" x14ac:dyDescent="0.2">
      <c r="D200" s="19"/>
      <c r="E200" s="16"/>
      <c r="F200" s="16"/>
      <c r="G200" s="16"/>
      <c r="H200" s="21"/>
      <c r="I200" s="16"/>
      <c r="J200" s="16"/>
    </row>
    <row r="201" spans="4:10" s="15" customFormat="1" hidden="1" x14ac:dyDescent="0.2">
      <c r="D201" s="19"/>
      <c r="E201" s="16"/>
      <c r="F201" s="16"/>
      <c r="G201" s="16"/>
      <c r="H201" s="21"/>
      <c r="I201" s="16"/>
      <c r="J201" s="16"/>
    </row>
    <row r="202" spans="4:10" s="15" customFormat="1" hidden="1" x14ac:dyDescent="0.2">
      <c r="D202" s="19"/>
      <c r="E202" s="16"/>
      <c r="F202" s="16"/>
      <c r="G202" s="16"/>
      <c r="H202" s="21"/>
      <c r="I202" s="16"/>
      <c r="J202" s="16"/>
    </row>
    <row r="203" spans="4:10" s="15" customFormat="1" hidden="1" x14ac:dyDescent="0.2">
      <c r="D203" s="19"/>
      <c r="E203" s="16"/>
      <c r="F203" s="16"/>
      <c r="G203" s="16"/>
      <c r="H203" s="21"/>
      <c r="I203" s="16"/>
      <c r="J203" s="16"/>
    </row>
    <row r="204" spans="4:10" s="15" customFormat="1" hidden="1" x14ac:dyDescent="0.2">
      <c r="D204" s="19"/>
      <c r="E204" s="16"/>
      <c r="F204" s="16"/>
      <c r="G204" s="16"/>
      <c r="H204" s="21"/>
      <c r="I204" s="16"/>
      <c r="J204" s="16"/>
    </row>
    <row r="205" spans="4:10" s="15" customFormat="1" hidden="1" x14ac:dyDescent="0.2">
      <c r="D205" s="19"/>
      <c r="E205" s="16"/>
      <c r="F205" s="16"/>
      <c r="G205" s="16"/>
      <c r="H205" s="21"/>
      <c r="I205" s="16"/>
      <c r="J205" s="16"/>
    </row>
    <row r="206" spans="4:10" s="15" customFormat="1" hidden="1" x14ac:dyDescent="0.2">
      <c r="D206" s="19"/>
      <c r="E206" s="16"/>
      <c r="F206" s="16"/>
      <c r="G206" s="16"/>
      <c r="H206" s="21"/>
      <c r="I206" s="16"/>
      <c r="J206" s="16"/>
    </row>
    <row r="207" spans="4:10" s="15" customFormat="1" hidden="1" x14ac:dyDescent="0.2">
      <c r="D207" s="19"/>
      <c r="E207" s="16"/>
      <c r="F207" s="16"/>
      <c r="G207" s="16"/>
      <c r="H207" s="21"/>
      <c r="I207" s="16"/>
      <c r="J207" s="16"/>
    </row>
    <row r="208" spans="4:10" s="15" customFormat="1" hidden="1" x14ac:dyDescent="0.2">
      <c r="D208" s="19"/>
      <c r="E208" s="16"/>
      <c r="F208" s="16"/>
      <c r="G208" s="16"/>
      <c r="H208" s="21"/>
      <c r="I208" s="16"/>
      <c r="J208" s="16"/>
    </row>
    <row r="209" spans="4:10" s="15" customFormat="1" hidden="1" x14ac:dyDescent="0.2">
      <c r="D209" s="19"/>
      <c r="E209" s="16"/>
      <c r="F209" s="16"/>
      <c r="G209" s="16"/>
      <c r="H209" s="21"/>
      <c r="I209" s="16"/>
      <c r="J209" s="16"/>
    </row>
    <row r="210" spans="4:10" s="15" customFormat="1" hidden="1" x14ac:dyDescent="0.2">
      <c r="D210" s="19"/>
      <c r="E210" s="16"/>
      <c r="F210" s="16"/>
      <c r="G210" s="16"/>
      <c r="H210" s="21"/>
      <c r="I210" s="16"/>
      <c r="J210" s="16"/>
    </row>
    <row r="211" spans="4:10" s="15" customFormat="1" hidden="1" x14ac:dyDescent="0.2">
      <c r="D211" s="19"/>
      <c r="E211" s="16"/>
      <c r="F211" s="16"/>
      <c r="G211" s="16"/>
      <c r="H211" s="21"/>
      <c r="I211" s="16"/>
      <c r="J211" s="16"/>
    </row>
    <row r="212" spans="4:10" s="15" customFormat="1" hidden="1" x14ac:dyDescent="0.2">
      <c r="D212" s="19"/>
      <c r="E212" s="16"/>
      <c r="F212" s="16"/>
      <c r="G212" s="16"/>
      <c r="H212" s="21"/>
      <c r="I212" s="16"/>
      <c r="J212" s="16"/>
    </row>
    <row r="213" spans="4:10" s="15" customFormat="1" hidden="1" x14ac:dyDescent="0.2">
      <c r="D213" s="19"/>
      <c r="E213" s="16"/>
      <c r="F213" s="16"/>
      <c r="G213" s="16"/>
      <c r="H213" s="21"/>
      <c r="I213" s="16"/>
      <c r="J213" s="16"/>
    </row>
    <row r="214" spans="4:10" s="15" customFormat="1" hidden="1" x14ac:dyDescent="0.2">
      <c r="D214" s="19"/>
      <c r="E214" s="16"/>
      <c r="F214" s="16"/>
      <c r="G214" s="16"/>
      <c r="H214" s="21"/>
      <c r="I214" s="16"/>
      <c r="J214" s="16"/>
    </row>
    <row r="215" spans="4:10" s="15" customFormat="1" hidden="1" x14ac:dyDescent="0.2">
      <c r="D215" s="19"/>
      <c r="E215" s="16"/>
      <c r="F215" s="16"/>
      <c r="G215" s="16"/>
      <c r="H215" s="21"/>
      <c r="I215" s="16"/>
      <c r="J215" s="16"/>
    </row>
    <row r="216" spans="4:10" s="15" customFormat="1" hidden="1" x14ac:dyDescent="0.2">
      <c r="D216" s="19"/>
      <c r="E216" s="16"/>
      <c r="F216" s="16"/>
      <c r="G216" s="16"/>
      <c r="H216" s="21"/>
      <c r="I216" s="16"/>
      <c r="J216" s="16"/>
    </row>
    <row r="217" spans="4:10" s="15" customFormat="1" hidden="1" x14ac:dyDescent="0.2">
      <c r="D217" s="19"/>
      <c r="E217" s="16"/>
      <c r="F217" s="16"/>
      <c r="G217" s="16"/>
      <c r="H217" s="21"/>
      <c r="I217" s="16"/>
      <c r="J217" s="16"/>
    </row>
    <row r="218" spans="4:10" s="15" customFormat="1" hidden="1" x14ac:dyDescent="0.2">
      <c r="D218" s="19"/>
      <c r="E218" s="16"/>
      <c r="F218" s="16"/>
      <c r="G218" s="16"/>
      <c r="H218" s="21"/>
      <c r="I218" s="16"/>
      <c r="J218" s="16"/>
    </row>
    <row r="219" spans="4:10" s="15" customFormat="1" hidden="1" x14ac:dyDescent="0.2">
      <c r="D219" s="19"/>
      <c r="E219" s="16"/>
      <c r="F219" s="16"/>
      <c r="G219" s="16"/>
      <c r="H219" s="21"/>
      <c r="I219" s="16"/>
      <c r="J219" s="16"/>
    </row>
    <row r="220" spans="4:10" s="15" customFormat="1" hidden="1" x14ac:dyDescent="0.2">
      <c r="D220" s="19"/>
      <c r="E220" s="16"/>
      <c r="F220" s="16"/>
      <c r="G220" s="16"/>
      <c r="H220" s="21"/>
      <c r="I220" s="16"/>
      <c r="J220" s="16"/>
    </row>
    <row r="221" spans="4:10" s="15" customFormat="1" hidden="1" x14ac:dyDescent="0.2">
      <c r="D221" s="19"/>
      <c r="E221" s="16"/>
      <c r="F221" s="16"/>
      <c r="G221" s="16"/>
      <c r="H221" s="21"/>
      <c r="I221" s="16"/>
      <c r="J221" s="16"/>
    </row>
    <row r="222" spans="4:10" s="15" customFormat="1" hidden="1" x14ac:dyDescent="0.2">
      <c r="D222" s="19"/>
      <c r="E222" s="16"/>
      <c r="F222" s="16"/>
      <c r="G222" s="16"/>
      <c r="H222" s="21"/>
      <c r="I222" s="16"/>
      <c r="J222" s="16"/>
    </row>
    <row r="223" spans="4:10" s="15" customFormat="1" hidden="1" x14ac:dyDescent="0.2">
      <c r="D223" s="19"/>
      <c r="E223" s="16"/>
      <c r="F223" s="16"/>
      <c r="G223" s="16"/>
      <c r="H223" s="21"/>
      <c r="I223" s="16"/>
      <c r="J223" s="16"/>
    </row>
    <row r="224" spans="4:10" s="15" customFormat="1" hidden="1" x14ac:dyDescent="0.2">
      <c r="D224" s="19"/>
      <c r="E224" s="16"/>
      <c r="F224" s="16"/>
      <c r="G224" s="16"/>
      <c r="H224" s="21"/>
      <c r="I224" s="16"/>
      <c r="J224" s="16"/>
    </row>
    <row r="225" spans="4:10" s="15" customFormat="1" hidden="1" x14ac:dyDescent="0.2">
      <c r="D225" s="19"/>
      <c r="E225" s="16"/>
      <c r="F225" s="16"/>
      <c r="G225" s="16"/>
      <c r="H225" s="21"/>
      <c r="I225" s="16"/>
      <c r="J225" s="16"/>
    </row>
    <row r="226" spans="4:10" s="15" customFormat="1" hidden="1" x14ac:dyDescent="0.2">
      <c r="D226" s="19"/>
      <c r="E226" s="16"/>
      <c r="F226" s="16"/>
      <c r="G226" s="16"/>
      <c r="H226" s="21"/>
      <c r="I226" s="16"/>
      <c r="J226" s="16"/>
    </row>
    <row r="227" spans="4:10" s="15" customFormat="1" hidden="1" x14ac:dyDescent="0.2">
      <c r="D227" s="19"/>
      <c r="E227" s="16"/>
      <c r="F227" s="16"/>
      <c r="G227" s="16"/>
      <c r="H227" s="21"/>
      <c r="I227" s="16"/>
      <c r="J227" s="16"/>
    </row>
    <row r="228" spans="4:10" s="15" customFormat="1" hidden="1" x14ac:dyDescent="0.2">
      <c r="D228" s="19"/>
      <c r="E228" s="16"/>
      <c r="F228" s="16"/>
      <c r="G228" s="16"/>
      <c r="H228" s="21"/>
      <c r="I228" s="16"/>
      <c r="J228" s="16"/>
    </row>
    <row r="229" spans="4:10" s="15" customFormat="1" hidden="1" x14ac:dyDescent="0.2">
      <c r="D229" s="19"/>
      <c r="E229" s="16"/>
      <c r="F229" s="16"/>
      <c r="G229" s="16"/>
      <c r="H229" s="21"/>
      <c r="I229" s="16"/>
      <c r="J229" s="16"/>
    </row>
    <row r="230" spans="4:10" s="15" customFormat="1" hidden="1" x14ac:dyDescent="0.2">
      <c r="D230" s="19"/>
      <c r="E230" s="16"/>
      <c r="F230" s="16"/>
      <c r="G230" s="16"/>
      <c r="H230" s="21"/>
      <c r="I230" s="16"/>
      <c r="J230" s="16"/>
    </row>
    <row r="231" spans="4:10" s="15" customFormat="1" hidden="1" x14ac:dyDescent="0.2">
      <c r="D231" s="19"/>
      <c r="E231" s="16"/>
      <c r="F231" s="16"/>
      <c r="G231" s="16"/>
      <c r="H231" s="21"/>
      <c r="I231" s="16"/>
      <c r="J231" s="16"/>
    </row>
    <row r="232" spans="4:10" s="15" customFormat="1" hidden="1" x14ac:dyDescent="0.2">
      <c r="D232" s="19"/>
      <c r="E232" s="16"/>
      <c r="F232" s="16"/>
      <c r="G232" s="16"/>
      <c r="H232" s="21"/>
      <c r="I232" s="16"/>
      <c r="J232" s="16"/>
    </row>
    <row r="233" spans="4:10" s="15" customFormat="1" hidden="1" x14ac:dyDescent="0.2">
      <c r="D233" s="19"/>
      <c r="E233" s="16"/>
      <c r="F233" s="16"/>
      <c r="G233" s="16"/>
      <c r="H233" s="21"/>
      <c r="I233" s="16"/>
      <c r="J233" s="16"/>
    </row>
    <row r="234" spans="4:10" s="15" customFormat="1" hidden="1" x14ac:dyDescent="0.2">
      <c r="D234" s="19"/>
      <c r="E234" s="16"/>
      <c r="F234" s="16"/>
      <c r="G234" s="16"/>
      <c r="H234" s="21"/>
      <c r="I234" s="16"/>
      <c r="J234" s="16"/>
    </row>
    <row r="235" spans="4:10" s="15" customFormat="1" hidden="1" x14ac:dyDescent="0.2">
      <c r="D235" s="19"/>
      <c r="E235" s="16"/>
      <c r="F235" s="16"/>
      <c r="G235" s="16"/>
      <c r="H235" s="21"/>
      <c r="I235" s="16"/>
      <c r="J235" s="16"/>
    </row>
    <row r="236" spans="4:10" s="15" customFormat="1" hidden="1" x14ac:dyDescent="0.2">
      <c r="D236" s="19"/>
      <c r="E236" s="16"/>
      <c r="F236" s="16"/>
      <c r="G236" s="16"/>
      <c r="H236" s="21"/>
      <c r="I236" s="16"/>
      <c r="J236" s="16"/>
    </row>
    <row r="237" spans="4:10" s="15" customFormat="1" hidden="1" x14ac:dyDescent="0.2">
      <c r="D237" s="19"/>
      <c r="E237" s="16"/>
      <c r="F237" s="16"/>
      <c r="G237" s="16"/>
      <c r="H237" s="21"/>
      <c r="I237" s="16"/>
      <c r="J237" s="16"/>
    </row>
    <row r="238" spans="4:10" s="15" customFormat="1" hidden="1" x14ac:dyDescent="0.2">
      <c r="D238" s="19"/>
      <c r="E238" s="16"/>
      <c r="F238" s="16"/>
      <c r="G238" s="16"/>
      <c r="H238" s="21"/>
      <c r="I238" s="16"/>
      <c r="J238" s="16"/>
    </row>
    <row r="239" spans="4:10" s="15" customFormat="1" hidden="1" x14ac:dyDescent="0.2">
      <c r="D239" s="19"/>
      <c r="E239" s="16"/>
      <c r="F239" s="16"/>
      <c r="G239" s="16"/>
      <c r="H239" s="21"/>
      <c r="I239" s="16"/>
      <c r="J239" s="16"/>
    </row>
    <row r="240" spans="4:10" s="15" customFormat="1" hidden="1" x14ac:dyDescent="0.2">
      <c r="D240" s="19"/>
      <c r="E240" s="16"/>
      <c r="F240" s="16"/>
      <c r="G240" s="16"/>
      <c r="H240" s="21"/>
      <c r="I240" s="16"/>
      <c r="J240" s="16"/>
    </row>
    <row r="241" spans="4:10" s="15" customFormat="1" hidden="1" x14ac:dyDescent="0.2">
      <c r="D241" s="19"/>
      <c r="E241" s="16"/>
      <c r="F241" s="16"/>
      <c r="G241" s="16"/>
      <c r="H241" s="21"/>
      <c r="I241" s="16"/>
      <c r="J241" s="16"/>
    </row>
    <row r="242" spans="4:10" s="15" customFormat="1" hidden="1" x14ac:dyDescent="0.2">
      <c r="D242" s="19"/>
      <c r="E242" s="16"/>
      <c r="F242" s="16"/>
      <c r="G242" s="16"/>
      <c r="H242" s="21"/>
      <c r="I242" s="16"/>
      <c r="J242" s="16"/>
    </row>
    <row r="243" spans="4:10" s="15" customFormat="1" hidden="1" x14ac:dyDescent="0.2">
      <c r="D243" s="19"/>
      <c r="E243" s="16"/>
      <c r="F243" s="16"/>
      <c r="G243" s="16"/>
      <c r="H243" s="21"/>
      <c r="I243" s="16"/>
      <c r="J243" s="16"/>
    </row>
    <row r="244" spans="4:10" s="15" customFormat="1" hidden="1" x14ac:dyDescent="0.2">
      <c r="D244" s="19"/>
      <c r="E244" s="16"/>
      <c r="F244" s="16"/>
      <c r="G244" s="16"/>
      <c r="H244" s="21"/>
      <c r="I244" s="16"/>
      <c r="J244" s="16"/>
    </row>
    <row r="245" spans="4:10" s="15" customFormat="1" hidden="1" x14ac:dyDescent="0.2">
      <c r="D245" s="19"/>
      <c r="E245" s="16"/>
      <c r="F245" s="16"/>
      <c r="G245" s="16"/>
      <c r="H245" s="21"/>
      <c r="I245" s="16"/>
      <c r="J245" s="16"/>
    </row>
    <row r="246" spans="4:10" s="15" customFormat="1" hidden="1" x14ac:dyDescent="0.2">
      <c r="D246" s="19"/>
      <c r="E246" s="16"/>
      <c r="F246" s="16"/>
      <c r="G246" s="16"/>
      <c r="H246" s="21"/>
      <c r="I246" s="16"/>
      <c r="J246" s="16"/>
    </row>
    <row r="247" spans="4:10" s="15" customFormat="1" hidden="1" x14ac:dyDescent="0.2">
      <c r="D247" s="19"/>
      <c r="E247" s="16"/>
      <c r="F247" s="16"/>
      <c r="G247" s="16"/>
      <c r="H247" s="21"/>
      <c r="I247" s="16"/>
      <c r="J247" s="16"/>
    </row>
    <row r="248" spans="4:10" s="15" customFormat="1" hidden="1" x14ac:dyDescent="0.2">
      <c r="D248" s="19"/>
      <c r="E248" s="16"/>
      <c r="F248" s="16"/>
      <c r="G248" s="16"/>
      <c r="H248" s="21"/>
      <c r="I248" s="16"/>
      <c r="J248" s="16"/>
    </row>
    <row r="249" spans="4:10" s="15" customFormat="1" hidden="1" x14ac:dyDescent="0.2">
      <c r="D249" s="19"/>
      <c r="E249" s="16"/>
      <c r="F249" s="16"/>
      <c r="G249" s="16"/>
      <c r="H249" s="21"/>
      <c r="I249" s="16"/>
      <c r="J249" s="16"/>
    </row>
    <row r="250" spans="4:10" s="15" customFormat="1" hidden="1" x14ac:dyDescent="0.2">
      <c r="D250" s="19"/>
      <c r="E250" s="16"/>
      <c r="F250" s="16"/>
      <c r="G250" s="16"/>
      <c r="H250" s="21"/>
      <c r="I250" s="16"/>
      <c r="J250" s="16"/>
    </row>
    <row r="251" spans="4:10" s="15" customFormat="1" hidden="1" x14ac:dyDescent="0.2">
      <c r="D251" s="19"/>
      <c r="E251" s="16"/>
      <c r="F251" s="16"/>
      <c r="G251" s="16"/>
      <c r="H251" s="21"/>
      <c r="I251" s="16"/>
      <c r="J251" s="16"/>
    </row>
    <row r="252" spans="4:10" s="15" customFormat="1" hidden="1" x14ac:dyDescent="0.2">
      <c r="D252" s="19"/>
      <c r="E252" s="16"/>
      <c r="F252" s="16"/>
      <c r="G252" s="16"/>
      <c r="H252" s="21"/>
      <c r="I252" s="16"/>
      <c r="J252" s="16"/>
    </row>
    <row r="253" spans="4:10" s="15" customFormat="1" hidden="1" x14ac:dyDescent="0.2">
      <c r="D253" s="19"/>
      <c r="E253" s="16"/>
      <c r="F253" s="16"/>
      <c r="G253" s="16"/>
      <c r="H253" s="21"/>
      <c r="I253" s="16"/>
      <c r="J253" s="16"/>
    </row>
    <row r="254" spans="4:10" s="15" customFormat="1" hidden="1" x14ac:dyDescent="0.2">
      <c r="D254" s="19"/>
      <c r="E254" s="16"/>
      <c r="F254" s="16"/>
      <c r="G254" s="16"/>
      <c r="H254" s="21"/>
      <c r="I254" s="16"/>
      <c r="J254" s="16"/>
    </row>
    <row r="255" spans="4:10" s="15" customFormat="1" hidden="1" x14ac:dyDescent="0.2">
      <c r="D255" s="19"/>
      <c r="E255" s="16"/>
      <c r="F255" s="16"/>
      <c r="G255" s="16"/>
      <c r="H255" s="21"/>
      <c r="I255" s="16"/>
      <c r="J255" s="16"/>
    </row>
    <row r="256" spans="4:10" s="15" customFormat="1" hidden="1" x14ac:dyDescent="0.2">
      <c r="D256" s="19"/>
      <c r="E256" s="16"/>
      <c r="F256" s="16"/>
      <c r="G256" s="16"/>
      <c r="H256" s="21"/>
      <c r="I256" s="16"/>
      <c r="J256" s="16"/>
    </row>
    <row r="257" spans="4:10" s="15" customFormat="1" hidden="1" x14ac:dyDescent="0.2">
      <c r="D257" s="19"/>
      <c r="E257" s="16"/>
      <c r="F257" s="16"/>
      <c r="G257" s="16"/>
      <c r="H257" s="21"/>
      <c r="I257" s="16"/>
      <c r="J257" s="16"/>
    </row>
    <row r="258" spans="4:10" s="15" customFormat="1" hidden="1" x14ac:dyDescent="0.2">
      <c r="D258" s="19"/>
      <c r="E258" s="16"/>
      <c r="F258" s="16"/>
      <c r="G258" s="16"/>
      <c r="H258" s="21"/>
      <c r="I258" s="16"/>
      <c r="J258" s="16"/>
    </row>
    <row r="259" spans="4:10" s="15" customFormat="1" hidden="1" x14ac:dyDescent="0.2">
      <c r="D259" s="19"/>
      <c r="E259" s="16"/>
      <c r="F259" s="16"/>
      <c r="G259" s="16"/>
      <c r="H259" s="21"/>
      <c r="I259" s="16"/>
      <c r="J259" s="16"/>
    </row>
    <row r="260" spans="4:10" s="15" customFormat="1" hidden="1" x14ac:dyDescent="0.2">
      <c r="D260" s="19"/>
      <c r="E260" s="16"/>
      <c r="F260" s="16"/>
      <c r="G260" s="16"/>
      <c r="H260" s="21"/>
      <c r="I260" s="16"/>
      <c r="J260" s="16"/>
    </row>
    <row r="261" spans="4:10" s="15" customFormat="1" hidden="1" x14ac:dyDescent="0.2">
      <c r="D261" s="19"/>
      <c r="E261" s="16"/>
      <c r="F261" s="16"/>
      <c r="G261" s="16"/>
      <c r="H261" s="21"/>
      <c r="I261" s="16"/>
      <c r="J261" s="16"/>
    </row>
    <row r="262" spans="4:10" s="15" customFormat="1" hidden="1" x14ac:dyDescent="0.2">
      <c r="D262" s="19"/>
      <c r="E262" s="16"/>
      <c r="F262" s="16"/>
      <c r="G262" s="16"/>
      <c r="H262" s="21"/>
      <c r="I262" s="16"/>
      <c r="J262" s="16"/>
    </row>
    <row r="263" spans="4:10" s="15" customFormat="1" hidden="1" x14ac:dyDescent="0.2">
      <c r="D263" s="19"/>
      <c r="E263" s="16"/>
      <c r="F263" s="16"/>
      <c r="G263" s="16"/>
      <c r="H263" s="21"/>
      <c r="I263" s="16"/>
      <c r="J263" s="16"/>
    </row>
    <row r="264" spans="4:10" s="15" customFormat="1" hidden="1" x14ac:dyDescent="0.2">
      <c r="D264" s="19"/>
      <c r="E264" s="16"/>
      <c r="F264" s="16"/>
      <c r="G264" s="16"/>
      <c r="H264" s="21"/>
      <c r="I264" s="16"/>
      <c r="J264" s="16"/>
    </row>
    <row r="265" spans="4:10" s="15" customFormat="1" hidden="1" x14ac:dyDescent="0.2">
      <c r="D265" s="19"/>
      <c r="E265" s="16"/>
      <c r="F265" s="16"/>
      <c r="G265" s="16"/>
      <c r="H265" s="21"/>
      <c r="I265" s="16"/>
      <c r="J265" s="16"/>
    </row>
    <row r="266" spans="4:10" s="15" customFormat="1" hidden="1" x14ac:dyDescent="0.2">
      <c r="D266" s="19"/>
      <c r="E266" s="16"/>
      <c r="F266" s="16"/>
      <c r="G266" s="16"/>
      <c r="H266" s="21"/>
      <c r="I266" s="16"/>
      <c r="J266" s="16"/>
    </row>
    <row r="267" spans="4:10" s="15" customFormat="1" hidden="1" x14ac:dyDescent="0.2">
      <c r="D267" s="19"/>
      <c r="E267" s="16"/>
      <c r="F267" s="16"/>
      <c r="G267" s="16"/>
      <c r="H267" s="21"/>
      <c r="I267" s="16"/>
      <c r="J267" s="16"/>
    </row>
    <row r="268" spans="4:10" s="15" customFormat="1" hidden="1" x14ac:dyDescent="0.2">
      <c r="D268" s="19"/>
      <c r="E268" s="16"/>
      <c r="F268" s="16"/>
      <c r="G268" s="16"/>
      <c r="H268" s="21"/>
      <c r="I268" s="16"/>
      <c r="J268" s="16"/>
    </row>
    <row r="269" spans="4:10" s="15" customFormat="1" hidden="1" x14ac:dyDescent="0.2">
      <c r="D269" s="19"/>
      <c r="E269" s="16"/>
      <c r="F269" s="16"/>
      <c r="G269" s="16"/>
      <c r="H269" s="21"/>
      <c r="I269" s="16"/>
      <c r="J269" s="16"/>
    </row>
    <row r="270" spans="4:10" s="15" customFormat="1" hidden="1" x14ac:dyDescent="0.2">
      <c r="D270" s="19"/>
      <c r="E270" s="16"/>
      <c r="F270" s="16"/>
      <c r="G270" s="16"/>
      <c r="H270" s="21"/>
      <c r="I270" s="16"/>
      <c r="J270" s="16"/>
    </row>
    <row r="271" spans="4:10" s="15" customFormat="1" hidden="1" x14ac:dyDescent="0.2">
      <c r="D271" s="19"/>
      <c r="E271" s="16"/>
      <c r="F271" s="16"/>
      <c r="G271" s="16"/>
      <c r="H271" s="21"/>
      <c r="I271" s="16"/>
      <c r="J271" s="16"/>
    </row>
    <row r="272" spans="4:10" s="15" customFormat="1" hidden="1" x14ac:dyDescent="0.2">
      <c r="D272" s="19"/>
      <c r="E272" s="16"/>
      <c r="F272" s="16"/>
      <c r="G272" s="16"/>
      <c r="H272" s="21"/>
      <c r="I272" s="16"/>
      <c r="J272" s="16"/>
    </row>
    <row r="273" spans="4:10" s="15" customFormat="1" hidden="1" x14ac:dyDescent="0.2">
      <c r="D273" s="19"/>
      <c r="E273" s="16"/>
      <c r="F273" s="16"/>
      <c r="G273" s="16"/>
      <c r="H273" s="21"/>
      <c r="I273" s="16"/>
      <c r="J273" s="16"/>
    </row>
    <row r="274" spans="4:10" s="15" customFormat="1" hidden="1" x14ac:dyDescent="0.2">
      <c r="D274" s="19"/>
      <c r="E274" s="16"/>
      <c r="F274" s="16"/>
      <c r="G274" s="16"/>
      <c r="H274" s="21"/>
      <c r="I274" s="16"/>
      <c r="J274" s="16"/>
    </row>
    <row r="275" spans="4:10" s="15" customFormat="1" hidden="1" x14ac:dyDescent="0.2">
      <c r="D275" s="19"/>
      <c r="E275" s="16"/>
      <c r="F275" s="16"/>
      <c r="G275" s="16"/>
      <c r="H275" s="21"/>
      <c r="I275" s="16"/>
      <c r="J275" s="16"/>
    </row>
    <row r="276" spans="4:10" s="15" customFormat="1" hidden="1" x14ac:dyDescent="0.2">
      <c r="D276" s="19"/>
      <c r="E276" s="16"/>
      <c r="F276" s="16"/>
      <c r="G276" s="16"/>
      <c r="H276" s="21"/>
      <c r="I276" s="16"/>
      <c r="J276" s="16"/>
    </row>
    <row r="277" spans="4:10" s="15" customFormat="1" hidden="1" x14ac:dyDescent="0.2">
      <c r="D277" s="19"/>
      <c r="E277" s="16"/>
      <c r="F277" s="16"/>
      <c r="G277" s="16"/>
      <c r="H277" s="21"/>
      <c r="I277" s="16"/>
      <c r="J277" s="16"/>
    </row>
    <row r="278" spans="4:10" s="15" customFormat="1" hidden="1" x14ac:dyDescent="0.2">
      <c r="D278" s="19"/>
      <c r="E278" s="16"/>
      <c r="F278" s="16"/>
      <c r="G278" s="16"/>
      <c r="H278" s="21"/>
      <c r="I278" s="16"/>
      <c r="J278" s="16"/>
    </row>
    <row r="279" spans="4:10" s="15" customFormat="1" hidden="1" x14ac:dyDescent="0.2">
      <c r="D279" s="19"/>
      <c r="E279" s="16"/>
      <c r="F279" s="16"/>
      <c r="G279" s="16"/>
      <c r="H279" s="21"/>
      <c r="I279" s="16"/>
      <c r="J279" s="16"/>
    </row>
    <row r="280" spans="4:10" s="15" customFormat="1" hidden="1" x14ac:dyDescent="0.2">
      <c r="D280" s="19"/>
      <c r="E280" s="16"/>
      <c r="F280" s="16"/>
      <c r="G280" s="16"/>
      <c r="H280" s="21"/>
      <c r="I280" s="16"/>
      <c r="J280" s="16"/>
    </row>
    <row r="281" spans="4:10" s="15" customFormat="1" hidden="1" x14ac:dyDescent="0.2">
      <c r="D281" s="19"/>
      <c r="E281" s="16"/>
      <c r="F281" s="16"/>
      <c r="G281" s="16"/>
      <c r="H281" s="21"/>
      <c r="I281" s="16"/>
      <c r="J281" s="16"/>
    </row>
    <row r="282" spans="4:10" s="15" customFormat="1" hidden="1" x14ac:dyDescent="0.2">
      <c r="D282" s="19"/>
      <c r="E282" s="16"/>
      <c r="F282" s="16"/>
      <c r="G282" s="16"/>
      <c r="H282" s="21"/>
      <c r="I282" s="16"/>
      <c r="J282" s="16"/>
    </row>
    <row r="283" spans="4:10" s="15" customFormat="1" hidden="1" x14ac:dyDescent="0.2">
      <c r="D283" s="19"/>
      <c r="E283" s="16"/>
      <c r="F283" s="16"/>
      <c r="G283" s="16"/>
      <c r="H283" s="21"/>
      <c r="I283" s="16"/>
      <c r="J283" s="16"/>
    </row>
    <row r="284" spans="4:10" s="15" customFormat="1" hidden="1" x14ac:dyDescent="0.2">
      <c r="D284" s="19"/>
      <c r="E284" s="16"/>
      <c r="F284" s="16"/>
      <c r="G284" s="16"/>
      <c r="H284" s="21"/>
      <c r="I284" s="16"/>
      <c r="J284" s="16"/>
    </row>
    <row r="285" spans="4:10" s="15" customFormat="1" hidden="1" x14ac:dyDescent="0.2">
      <c r="D285" s="19"/>
      <c r="E285" s="16"/>
      <c r="F285" s="16"/>
      <c r="G285" s="16"/>
      <c r="H285" s="21"/>
      <c r="I285" s="16"/>
      <c r="J285" s="16"/>
    </row>
    <row r="286" spans="4:10" s="15" customFormat="1" hidden="1" x14ac:dyDescent="0.2">
      <c r="D286" s="19"/>
      <c r="E286" s="16"/>
      <c r="F286" s="16"/>
      <c r="G286" s="16"/>
      <c r="H286" s="21"/>
      <c r="I286" s="16"/>
      <c r="J286" s="16"/>
    </row>
    <row r="287" spans="4:10" s="15" customFormat="1" hidden="1" x14ac:dyDescent="0.2">
      <c r="D287" s="19"/>
      <c r="E287" s="16"/>
      <c r="F287" s="16"/>
      <c r="G287" s="16"/>
      <c r="H287" s="21"/>
      <c r="I287" s="16"/>
      <c r="J287" s="16"/>
    </row>
    <row r="288" spans="4:10" s="15" customFormat="1" hidden="1" x14ac:dyDescent="0.2">
      <c r="D288" s="19"/>
      <c r="E288" s="16"/>
      <c r="F288" s="16"/>
      <c r="G288" s="16"/>
      <c r="H288" s="21"/>
      <c r="I288" s="16"/>
      <c r="J288" s="16"/>
    </row>
    <row r="289" spans="4:10" s="15" customFormat="1" hidden="1" x14ac:dyDescent="0.2">
      <c r="D289" s="19"/>
      <c r="E289" s="16"/>
      <c r="F289" s="16"/>
      <c r="G289" s="16"/>
      <c r="H289" s="21"/>
      <c r="I289" s="16"/>
      <c r="J289" s="16"/>
    </row>
    <row r="290" spans="4:10" s="15" customFormat="1" hidden="1" x14ac:dyDescent="0.2">
      <c r="D290" s="19"/>
      <c r="E290" s="16"/>
      <c r="F290" s="16"/>
      <c r="G290" s="16"/>
      <c r="H290" s="21"/>
      <c r="I290" s="16"/>
      <c r="J290" s="16"/>
    </row>
    <row r="291" spans="4:10" s="15" customFormat="1" hidden="1" x14ac:dyDescent="0.2">
      <c r="D291" s="19"/>
      <c r="E291" s="16"/>
      <c r="F291" s="16"/>
      <c r="G291" s="16"/>
      <c r="H291" s="21"/>
      <c r="I291" s="16"/>
      <c r="J291" s="16"/>
    </row>
    <row r="292" spans="4:10" s="15" customFormat="1" hidden="1" x14ac:dyDescent="0.2">
      <c r="D292" s="19"/>
      <c r="E292" s="16"/>
      <c r="F292" s="16"/>
      <c r="G292" s="16"/>
      <c r="H292" s="21"/>
      <c r="I292" s="16"/>
      <c r="J292" s="16"/>
    </row>
    <row r="293" spans="4:10" s="15" customFormat="1" hidden="1" x14ac:dyDescent="0.2">
      <c r="D293" s="19"/>
      <c r="E293" s="16"/>
      <c r="F293" s="16"/>
      <c r="G293" s="16"/>
      <c r="H293" s="21"/>
      <c r="I293" s="16"/>
      <c r="J293" s="16"/>
    </row>
    <row r="294" spans="4:10" s="15" customFormat="1" hidden="1" x14ac:dyDescent="0.2">
      <c r="D294" s="19"/>
      <c r="E294" s="16"/>
      <c r="F294" s="16"/>
      <c r="G294" s="16"/>
      <c r="H294" s="21"/>
      <c r="I294" s="16"/>
      <c r="J294" s="16"/>
    </row>
    <row r="295" spans="4:10" s="15" customFormat="1" hidden="1" x14ac:dyDescent="0.2">
      <c r="D295" s="19"/>
      <c r="E295" s="16"/>
      <c r="F295" s="16"/>
      <c r="G295" s="16"/>
      <c r="H295" s="21"/>
      <c r="I295" s="16"/>
      <c r="J295" s="16"/>
    </row>
    <row r="296" spans="4:10" s="15" customFormat="1" hidden="1" x14ac:dyDescent="0.2">
      <c r="D296" s="19"/>
      <c r="E296" s="16"/>
      <c r="F296" s="16"/>
      <c r="G296" s="16"/>
      <c r="H296" s="21"/>
      <c r="I296" s="16"/>
      <c r="J296" s="16"/>
    </row>
    <row r="297" spans="4:10" s="15" customFormat="1" hidden="1" x14ac:dyDescent="0.2">
      <c r="D297" s="19"/>
      <c r="E297" s="16"/>
      <c r="F297" s="16"/>
      <c r="G297" s="16"/>
      <c r="H297" s="21"/>
      <c r="I297" s="16"/>
      <c r="J297" s="16"/>
    </row>
    <row r="298" spans="4:10" s="15" customFormat="1" hidden="1" x14ac:dyDescent="0.2">
      <c r="D298" s="19"/>
      <c r="E298" s="16"/>
      <c r="F298" s="16"/>
      <c r="G298" s="16"/>
      <c r="H298" s="21"/>
      <c r="I298" s="16"/>
      <c r="J298" s="16"/>
    </row>
    <row r="299" spans="4:10" s="15" customFormat="1" hidden="1" x14ac:dyDescent="0.2">
      <c r="D299" s="19"/>
      <c r="E299" s="16"/>
      <c r="F299" s="16"/>
      <c r="G299" s="16"/>
      <c r="H299" s="21"/>
      <c r="I299" s="16"/>
      <c r="J299" s="16"/>
    </row>
    <row r="300" spans="4:10" s="15" customFormat="1" hidden="1" x14ac:dyDescent="0.2">
      <c r="D300" s="19"/>
      <c r="E300" s="16"/>
      <c r="F300" s="16"/>
      <c r="G300" s="16"/>
      <c r="H300" s="21"/>
      <c r="I300" s="16"/>
      <c r="J300" s="16"/>
    </row>
    <row r="301" spans="4:10" s="15" customFormat="1" hidden="1" x14ac:dyDescent="0.2">
      <c r="D301" s="19"/>
      <c r="E301" s="16"/>
      <c r="F301" s="16"/>
      <c r="G301" s="16"/>
      <c r="H301" s="21"/>
      <c r="I301" s="16"/>
      <c r="J301" s="16"/>
    </row>
    <row r="302" spans="4:10" s="15" customFormat="1" hidden="1" x14ac:dyDescent="0.2">
      <c r="D302" s="19"/>
      <c r="E302" s="16"/>
      <c r="F302" s="16"/>
      <c r="G302" s="16"/>
      <c r="H302" s="21"/>
      <c r="I302" s="16"/>
      <c r="J302" s="16"/>
    </row>
    <row r="303" spans="4:10" s="15" customFormat="1" hidden="1" x14ac:dyDescent="0.2">
      <c r="D303" s="19"/>
      <c r="E303" s="16"/>
      <c r="F303" s="16"/>
      <c r="G303" s="16"/>
      <c r="H303" s="21"/>
      <c r="I303" s="16"/>
      <c r="J303" s="16"/>
    </row>
    <row r="304" spans="4:10" s="15" customFormat="1" hidden="1" x14ac:dyDescent="0.2">
      <c r="D304" s="19"/>
      <c r="E304" s="16"/>
      <c r="F304" s="16"/>
      <c r="G304" s="16"/>
      <c r="H304" s="21"/>
      <c r="I304" s="16"/>
      <c r="J304" s="16"/>
    </row>
    <row r="305" spans="4:10" s="15" customFormat="1" hidden="1" x14ac:dyDescent="0.2">
      <c r="D305" s="19"/>
      <c r="E305" s="16"/>
      <c r="F305" s="16"/>
      <c r="G305" s="16"/>
      <c r="H305" s="21"/>
      <c r="I305" s="16"/>
      <c r="J305" s="16"/>
    </row>
    <row r="306" spans="4:10" s="15" customFormat="1" hidden="1" x14ac:dyDescent="0.2">
      <c r="D306" s="19"/>
      <c r="E306" s="16"/>
      <c r="F306" s="16"/>
      <c r="G306" s="16"/>
      <c r="H306" s="21"/>
      <c r="I306" s="16"/>
      <c r="J306" s="16"/>
    </row>
    <row r="307" spans="4:10" s="15" customFormat="1" hidden="1" x14ac:dyDescent="0.2">
      <c r="D307" s="19"/>
      <c r="E307" s="16"/>
      <c r="F307" s="16"/>
      <c r="G307" s="16"/>
      <c r="H307" s="21"/>
      <c r="I307" s="16"/>
      <c r="J307" s="16"/>
    </row>
    <row r="308" spans="4:10" s="15" customFormat="1" hidden="1" x14ac:dyDescent="0.2">
      <c r="D308" s="19"/>
      <c r="E308" s="16"/>
      <c r="F308" s="16"/>
      <c r="G308" s="16"/>
      <c r="H308" s="21"/>
      <c r="I308" s="16"/>
      <c r="J308" s="16"/>
    </row>
    <row r="309" spans="4:10" s="15" customFormat="1" hidden="1" x14ac:dyDescent="0.2">
      <c r="D309" s="19"/>
      <c r="E309" s="16"/>
      <c r="F309" s="16"/>
      <c r="G309" s="16"/>
      <c r="H309" s="21"/>
      <c r="I309" s="16"/>
      <c r="J309" s="16"/>
    </row>
    <row r="310" spans="4:10" s="15" customFormat="1" hidden="1" x14ac:dyDescent="0.2">
      <c r="D310" s="19"/>
      <c r="E310" s="16"/>
      <c r="F310" s="16"/>
      <c r="G310" s="16"/>
      <c r="H310" s="21"/>
      <c r="I310" s="16"/>
      <c r="J310" s="16"/>
    </row>
    <row r="311" spans="4:10" s="15" customFormat="1" hidden="1" x14ac:dyDescent="0.2">
      <c r="D311" s="19"/>
      <c r="E311" s="16"/>
      <c r="F311" s="16"/>
      <c r="G311" s="16"/>
      <c r="H311" s="21"/>
      <c r="I311" s="16"/>
      <c r="J311" s="16"/>
    </row>
    <row r="312" spans="4:10" s="15" customFormat="1" hidden="1" x14ac:dyDescent="0.2">
      <c r="D312" s="19"/>
      <c r="E312" s="16"/>
      <c r="F312" s="16"/>
      <c r="G312" s="16"/>
      <c r="H312" s="21"/>
      <c r="I312" s="16"/>
      <c r="J312" s="16"/>
    </row>
    <row r="313" spans="4:10" s="15" customFormat="1" hidden="1" x14ac:dyDescent="0.2">
      <c r="D313" s="19"/>
      <c r="E313" s="16"/>
      <c r="F313" s="16"/>
      <c r="G313" s="16"/>
      <c r="H313" s="21"/>
      <c r="I313" s="16"/>
      <c r="J313" s="16"/>
    </row>
    <row r="314" spans="4:10" s="15" customFormat="1" hidden="1" x14ac:dyDescent="0.2">
      <c r="D314" s="19"/>
      <c r="E314" s="16"/>
      <c r="F314" s="16"/>
      <c r="G314" s="16"/>
      <c r="H314" s="21"/>
      <c r="I314" s="16"/>
      <c r="J314" s="16"/>
    </row>
    <row r="315" spans="4:10" s="15" customFormat="1" hidden="1" x14ac:dyDescent="0.2">
      <c r="D315" s="19"/>
      <c r="E315" s="16"/>
      <c r="F315" s="16"/>
      <c r="G315" s="16"/>
      <c r="H315" s="21"/>
      <c r="I315" s="16"/>
      <c r="J315" s="16"/>
    </row>
    <row r="316" spans="4:10" s="15" customFormat="1" hidden="1" x14ac:dyDescent="0.2">
      <c r="D316" s="19"/>
      <c r="E316" s="16"/>
      <c r="F316" s="16"/>
      <c r="G316" s="16"/>
      <c r="H316" s="21"/>
      <c r="I316" s="16"/>
      <c r="J316" s="16"/>
    </row>
    <row r="317" spans="4:10" s="15" customFormat="1" hidden="1" x14ac:dyDescent="0.2">
      <c r="D317" s="19"/>
      <c r="E317" s="16"/>
      <c r="F317" s="16"/>
      <c r="G317" s="16"/>
      <c r="H317" s="21"/>
      <c r="I317" s="16"/>
      <c r="J317" s="16"/>
    </row>
    <row r="318" spans="4:10" s="15" customFormat="1" hidden="1" x14ac:dyDescent="0.2">
      <c r="D318" s="19"/>
      <c r="E318" s="16"/>
      <c r="F318" s="16"/>
      <c r="G318" s="16"/>
      <c r="H318" s="21"/>
      <c r="I318" s="16"/>
      <c r="J318" s="16"/>
    </row>
    <row r="319" spans="4:10" s="15" customFormat="1" hidden="1" x14ac:dyDescent="0.2">
      <c r="D319" s="19"/>
      <c r="E319" s="16"/>
      <c r="F319" s="16"/>
      <c r="G319" s="16"/>
      <c r="H319" s="21"/>
      <c r="I319" s="16"/>
      <c r="J319" s="16"/>
    </row>
    <row r="320" spans="4:10" s="15" customFormat="1" hidden="1" x14ac:dyDescent="0.2">
      <c r="D320" s="19"/>
      <c r="E320" s="16"/>
      <c r="F320" s="16"/>
      <c r="G320" s="16"/>
      <c r="H320" s="21"/>
      <c r="I320" s="16"/>
      <c r="J320" s="16"/>
    </row>
    <row r="321" spans="4:10" s="15" customFormat="1" hidden="1" x14ac:dyDescent="0.2">
      <c r="D321" s="19"/>
      <c r="E321" s="16"/>
      <c r="F321" s="16"/>
      <c r="G321" s="16"/>
      <c r="H321" s="21"/>
      <c r="I321" s="16"/>
      <c r="J321" s="16"/>
    </row>
    <row r="322" spans="4:10" s="15" customFormat="1" hidden="1" x14ac:dyDescent="0.2">
      <c r="D322" s="19"/>
      <c r="E322" s="16"/>
      <c r="F322" s="16"/>
      <c r="G322" s="16"/>
      <c r="H322" s="21"/>
      <c r="I322" s="16"/>
      <c r="J322" s="16"/>
    </row>
    <row r="323" spans="4:10" s="15" customFormat="1" hidden="1" x14ac:dyDescent="0.2">
      <c r="D323" s="19"/>
      <c r="E323" s="16"/>
      <c r="F323" s="16"/>
      <c r="G323" s="16"/>
      <c r="H323" s="21"/>
      <c r="I323" s="16"/>
      <c r="J323" s="16"/>
    </row>
    <row r="324" spans="4:10" s="15" customFormat="1" hidden="1" x14ac:dyDescent="0.2">
      <c r="D324" s="19"/>
      <c r="E324" s="16"/>
      <c r="F324" s="16"/>
      <c r="G324" s="16"/>
      <c r="H324" s="21"/>
      <c r="I324" s="16"/>
      <c r="J324" s="16"/>
    </row>
    <row r="325" spans="4:10" s="15" customFormat="1" hidden="1" x14ac:dyDescent="0.2">
      <c r="D325" s="19"/>
      <c r="E325" s="16"/>
      <c r="F325" s="16"/>
      <c r="G325" s="16"/>
      <c r="H325" s="21"/>
      <c r="I325" s="16"/>
      <c r="J325" s="16"/>
    </row>
    <row r="326" spans="4:10" s="15" customFormat="1" hidden="1" x14ac:dyDescent="0.2">
      <c r="D326" s="19"/>
      <c r="E326" s="16"/>
      <c r="F326" s="16"/>
      <c r="G326" s="16"/>
      <c r="H326" s="21"/>
      <c r="I326" s="16"/>
      <c r="J326" s="16"/>
    </row>
    <row r="327" spans="4:10" s="15" customFormat="1" hidden="1" x14ac:dyDescent="0.2">
      <c r="D327" s="19"/>
      <c r="E327" s="16"/>
      <c r="F327" s="16"/>
      <c r="G327" s="16"/>
      <c r="H327" s="21"/>
      <c r="I327" s="16"/>
      <c r="J327" s="16"/>
    </row>
    <row r="328" spans="4:10" s="15" customFormat="1" hidden="1" x14ac:dyDescent="0.2">
      <c r="D328" s="19"/>
      <c r="E328" s="16"/>
      <c r="F328" s="16"/>
      <c r="G328" s="16"/>
      <c r="H328" s="21"/>
      <c r="I328" s="16"/>
      <c r="J328" s="16"/>
    </row>
    <row r="329" spans="4:10" s="15" customFormat="1" hidden="1" x14ac:dyDescent="0.2">
      <c r="D329" s="19"/>
      <c r="E329" s="16"/>
      <c r="F329" s="16"/>
      <c r="G329" s="16"/>
      <c r="H329" s="21"/>
      <c r="I329" s="16"/>
      <c r="J329" s="16"/>
    </row>
    <row r="330" spans="4:10" s="15" customFormat="1" hidden="1" x14ac:dyDescent="0.2">
      <c r="D330" s="19"/>
      <c r="E330" s="16"/>
      <c r="F330" s="16"/>
      <c r="G330" s="16"/>
      <c r="H330" s="21"/>
      <c r="I330" s="16"/>
      <c r="J330" s="16"/>
    </row>
    <row r="331" spans="4:10" s="15" customFormat="1" hidden="1" x14ac:dyDescent="0.2">
      <c r="D331" s="19"/>
      <c r="E331" s="16"/>
      <c r="F331" s="16"/>
      <c r="G331" s="16"/>
      <c r="H331" s="21"/>
      <c r="I331" s="16"/>
      <c r="J331" s="16"/>
    </row>
    <row r="332" spans="4:10" s="15" customFormat="1" hidden="1" x14ac:dyDescent="0.2">
      <c r="D332" s="19"/>
      <c r="E332" s="16"/>
      <c r="F332" s="16"/>
      <c r="G332" s="16"/>
      <c r="H332" s="21"/>
      <c r="I332" s="16"/>
      <c r="J332" s="16"/>
    </row>
    <row r="333" spans="4:10" s="15" customFormat="1" hidden="1" x14ac:dyDescent="0.2">
      <c r="D333" s="19"/>
      <c r="E333" s="16"/>
      <c r="F333" s="16"/>
      <c r="G333" s="16"/>
      <c r="H333" s="21"/>
      <c r="I333" s="16"/>
      <c r="J333" s="16"/>
    </row>
    <row r="334" spans="4:10" s="15" customFormat="1" hidden="1" x14ac:dyDescent="0.2">
      <c r="D334" s="19"/>
      <c r="E334" s="16"/>
      <c r="F334" s="16"/>
      <c r="G334" s="16"/>
      <c r="H334" s="21"/>
      <c r="I334" s="16"/>
      <c r="J334" s="16"/>
    </row>
    <row r="335" spans="4:10" s="15" customFormat="1" hidden="1" x14ac:dyDescent="0.2">
      <c r="D335" s="19"/>
      <c r="E335" s="16"/>
      <c r="F335" s="16"/>
      <c r="G335" s="16"/>
      <c r="H335" s="21"/>
      <c r="I335" s="16"/>
      <c r="J335" s="16"/>
    </row>
    <row r="336" spans="4:10" s="15" customFormat="1" hidden="1" x14ac:dyDescent="0.2">
      <c r="D336" s="19"/>
      <c r="E336" s="16"/>
      <c r="F336" s="16"/>
      <c r="G336" s="16"/>
      <c r="H336" s="21"/>
      <c r="I336" s="16"/>
      <c r="J336" s="16"/>
    </row>
    <row r="337" spans="1:12" hidden="1" x14ac:dyDescent="0.2">
      <c r="A337" s="15"/>
      <c r="B337" s="15"/>
      <c r="C337" s="15"/>
      <c r="D337" s="19"/>
      <c r="E337" s="16"/>
      <c r="F337" s="16"/>
      <c r="G337" s="16"/>
      <c r="H337" s="21"/>
      <c r="I337" s="16"/>
      <c r="J337" s="16"/>
      <c r="K337" s="15"/>
      <c r="L337" s="15"/>
    </row>
    <row r="338" spans="1:12" hidden="1" x14ac:dyDescent="0.2">
      <c r="A338" s="15"/>
      <c r="B338" s="15"/>
      <c r="C338" s="15"/>
      <c r="D338" s="19"/>
      <c r="E338" s="16"/>
      <c r="F338" s="16"/>
      <c r="G338" s="16"/>
      <c r="H338" s="21"/>
      <c r="I338" s="16"/>
      <c r="J338" s="16"/>
      <c r="K338" s="15"/>
      <c r="L338" s="15"/>
    </row>
    <row r="339" spans="1:12" hidden="1" x14ac:dyDescent="0.2">
      <c r="A339" s="15"/>
      <c r="B339" s="15"/>
      <c r="C339" s="15"/>
      <c r="D339" s="19"/>
      <c r="E339" s="16"/>
      <c r="F339" s="16"/>
      <c r="G339" s="16"/>
      <c r="H339" s="21"/>
      <c r="I339" s="16"/>
      <c r="J339" s="16"/>
      <c r="K339" s="15"/>
      <c r="L339" s="15"/>
    </row>
    <row r="340" spans="1:12" hidden="1" x14ac:dyDescent="0.2">
      <c r="A340" s="15"/>
      <c r="B340" s="15"/>
      <c r="C340" s="15"/>
      <c r="D340" s="19"/>
      <c r="E340" s="16"/>
      <c r="F340" s="16"/>
      <c r="G340" s="16"/>
      <c r="H340" s="21"/>
      <c r="I340" s="16"/>
      <c r="J340" s="16"/>
      <c r="K340" s="15"/>
      <c r="L340" s="15"/>
    </row>
    <row r="341" spans="1:12" hidden="1" x14ac:dyDescent="0.2">
      <c r="A341" s="15"/>
      <c r="B341" s="15"/>
      <c r="C341" s="15"/>
      <c r="D341" s="19"/>
      <c r="E341" s="16"/>
      <c r="F341" s="16"/>
      <c r="G341" s="16"/>
      <c r="H341" s="21"/>
      <c r="I341" s="16"/>
      <c r="J341" s="16"/>
      <c r="K341" s="15"/>
      <c r="L341" s="15"/>
    </row>
    <row r="342" spans="1:12" hidden="1" x14ac:dyDescent="0.2">
      <c r="A342" s="15"/>
      <c r="B342" s="15"/>
      <c r="C342" s="15"/>
      <c r="D342" s="19"/>
      <c r="E342" s="16"/>
      <c r="F342" s="16"/>
      <c r="G342" s="16"/>
      <c r="H342" s="21"/>
      <c r="I342" s="16"/>
      <c r="J342" s="16"/>
      <c r="K342" s="15"/>
      <c r="L342" s="15"/>
    </row>
    <row r="343" spans="1:12" hidden="1" x14ac:dyDescent="0.2">
      <c r="A343" s="15"/>
      <c r="B343" s="15"/>
      <c r="C343" s="15"/>
      <c r="D343" s="19"/>
      <c r="E343" s="16"/>
      <c r="F343" s="16"/>
      <c r="G343" s="16"/>
      <c r="H343" s="21"/>
      <c r="I343" s="16"/>
      <c r="J343" s="16"/>
      <c r="K343" s="15"/>
      <c r="L343" s="15"/>
    </row>
    <row r="344" spans="1:12" hidden="1" x14ac:dyDescent="0.2">
      <c r="A344" s="15"/>
      <c r="B344" s="15"/>
      <c r="C344" s="15"/>
      <c r="D344" s="19"/>
      <c r="E344" s="16"/>
      <c r="F344" s="16"/>
      <c r="G344" s="16"/>
      <c r="H344" s="21"/>
      <c r="I344" s="16"/>
      <c r="J344" s="16"/>
      <c r="K344" s="15"/>
      <c r="L344" s="15"/>
    </row>
    <row r="345" spans="1:12" hidden="1" x14ac:dyDescent="0.2">
      <c r="A345" s="15"/>
      <c r="B345" s="15"/>
      <c r="C345" s="15"/>
      <c r="D345" s="19"/>
      <c r="E345" s="16"/>
      <c r="F345" s="16"/>
      <c r="G345" s="16"/>
      <c r="H345" s="21"/>
      <c r="I345" s="16"/>
      <c r="J345" s="16"/>
      <c r="K345" s="15"/>
      <c r="L345" s="15"/>
    </row>
    <row r="346" spans="1:12" hidden="1" x14ac:dyDescent="0.2">
      <c r="A346" s="15"/>
      <c r="B346" s="15"/>
      <c r="C346" s="15"/>
      <c r="D346" s="19"/>
      <c r="E346" s="16"/>
      <c r="F346" s="16"/>
      <c r="G346" s="16"/>
      <c r="H346" s="21"/>
      <c r="I346" s="16"/>
      <c r="J346" s="16"/>
      <c r="K346" s="15"/>
      <c r="L346" s="15"/>
    </row>
    <row r="347" spans="1:12" hidden="1" x14ac:dyDescent="0.2">
      <c r="A347" s="15"/>
      <c r="B347" s="15"/>
      <c r="C347" s="15"/>
      <c r="D347" s="19"/>
      <c r="E347" s="16"/>
      <c r="F347" s="16"/>
      <c r="G347" s="16"/>
      <c r="H347" s="21"/>
      <c r="I347" s="16"/>
      <c r="J347" s="16"/>
      <c r="K347" s="15"/>
      <c r="L347" s="15"/>
    </row>
    <row r="488" x14ac:dyDescent="0.2"/>
    <row r="489" x14ac:dyDescent="0.2"/>
  </sheetData>
  <sheetProtection algorithmName="SHA-512" hashValue="kgtzq3c1aZwTW56pf8zBwX1F13QAIUwgAz0zuDonxWs25vlxkY/XNcDqmTxdAgJBzu5zkxAWRChRbNocUJvDpw==" saltValue="Gjwv4AOxw6JBmPmg/cIM1Q==" spinCount="100000" sheet="1" selectLockedCells="1"/>
  <mergeCells count="43">
    <mergeCell ref="B35:C35"/>
    <mergeCell ref="C20:C21"/>
    <mergeCell ref="D20:D21"/>
    <mergeCell ref="I24:J24"/>
    <mergeCell ref="I25:J25"/>
    <mergeCell ref="I26:J26"/>
    <mergeCell ref="I27:J27"/>
    <mergeCell ref="I28:J28"/>
    <mergeCell ref="I29:J29"/>
    <mergeCell ref="I30:J30"/>
    <mergeCell ref="I31:J31"/>
    <mergeCell ref="I32:J32"/>
    <mergeCell ref="F20:F21"/>
    <mergeCell ref="D35:L40"/>
    <mergeCell ref="I22:J22"/>
    <mergeCell ref="I23:J23"/>
    <mergeCell ref="I5:J5"/>
    <mergeCell ref="I11:J11"/>
    <mergeCell ref="I14:J14"/>
    <mergeCell ref="G5:H5"/>
    <mergeCell ref="G7:H7"/>
    <mergeCell ref="I9:J9"/>
    <mergeCell ref="G13:H13"/>
    <mergeCell ref="I13:J13"/>
    <mergeCell ref="G11:H11"/>
    <mergeCell ref="G14:H14"/>
    <mergeCell ref="G9:H9"/>
    <mergeCell ref="G6:H6"/>
    <mergeCell ref="I6:J6"/>
    <mergeCell ref="G8:H8"/>
    <mergeCell ref="C32:D32"/>
    <mergeCell ref="D5:E5"/>
    <mergeCell ref="D11:E11"/>
    <mergeCell ref="D14:E14"/>
    <mergeCell ref="C9:E9"/>
    <mergeCell ref="G20:G21"/>
    <mergeCell ref="I8:J8"/>
    <mergeCell ref="I7:J7"/>
    <mergeCell ref="D7:E7"/>
    <mergeCell ref="D12:E12"/>
    <mergeCell ref="C8:E8"/>
    <mergeCell ref="H20:H21"/>
    <mergeCell ref="I20:J21"/>
  </mergeCells>
  <conditionalFormatting sqref="D35">
    <cfRule type="expression" dxfId="34" priority="1">
      <formula>OR($C$9&lt;&gt;"",#REF!&lt;&gt;"")</formula>
    </cfRule>
  </conditionalFormatting>
  <dataValidations count="3">
    <dataValidation type="textLength" operator="lessThanOrEqual" allowBlank="1" showInputMessage="1" showErrorMessage="1" error="Textlänge auf 3000 Zeichen begrenzt." sqref="D35" xr:uid="{00000000-0002-0000-0300-000000000000}">
      <formula1>3000</formula1>
    </dataValidation>
    <dataValidation type="whole" operator="greaterThanOrEqual" allowBlank="1" showInputMessage="1" showErrorMessage="1" errorTitle="Eingabefehler" error="Eingabe muss eine positive ganze Zahl sein." sqref="I5:I6 D11:D12 K8 D14 K11:K12 I8:I9 J15:J16 I11:I14 K14:K16" xr:uid="{00000000-0002-0000-0300-000001000000}">
      <formula1>0</formula1>
    </dataValidation>
    <dataValidation allowBlank="1" showInputMessage="1" sqref="C22:D31" xr:uid="{00000000-0002-0000-0300-000002000000}"/>
  </dataValidations>
  <hyperlinks>
    <hyperlink ref="L1" location="Inhalt!A1" display="zurück zum Inhaltsverzeichnis" xr:uid="{00000000-0004-0000-0300-000000000000}"/>
    <hyperlink ref="L1" location="'Vorwort &amp; Inhaltsverzeichnis'!C43" display="zurück zum Inhaltsverzeichnis" xr:uid="{00000000-0004-0000-0300-000001000000}"/>
  </hyperlinks>
  <pageMargins left="0.25" right="0.25" top="0.75" bottom="0.75" header="0.3" footer="0.3"/>
  <pageSetup paperSize="9" scale="92"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0">
    <pageSetUpPr fitToPage="1"/>
  </sheetPr>
  <dimension ref="A1:R53"/>
  <sheetViews>
    <sheetView showGridLines="0" zoomScale="85" zoomScaleNormal="85" workbookViewId="0">
      <selection activeCell="F20" sqref="F20"/>
    </sheetView>
  </sheetViews>
  <sheetFormatPr baseColWidth="10" defaultColWidth="0" defaultRowHeight="12.75" zeroHeight="1" x14ac:dyDescent="0.2"/>
  <cols>
    <col min="1" max="1" width="1.42578125" style="207" customWidth="1"/>
    <col min="2" max="2" width="5.7109375" style="207" hidden="1" customWidth="1"/>
    <col min="3" max="3" width="37.140625" style="238" customWidth="1"/>
    <col min="4" max="5" width="29" style="238" customWidth="1"/>
    <col min="6" max="7" width="10.7109375" style="239" customWidth="1"/>
    <col min="8" max="8" width="11.42578125" style="239" customWidth="1"/>
    <col min="9" max="9" width="13.7109375" style="239" customWidth="1"/>
    <col min="10" max="11" width="20.7109375" style="238" customWidth="1"/>
    <col min="12" max="12" width="20.7109375" style="207" customWidth="1"/>
    <col min="13" max="13" width="9.140625" style="207" hidden="1" customWidth="1"/>
    <col min="14" max="14" width="10.42578125" style="207" hidden="1" customWidth="1"/>
    <col min="15" max="15" width="9.42578125" style="207" hidden="1" customWidth="1"/>
    <col min="16" max="16" width="8.28515625" style="207" hidden="1" customWidth="1"/>
    <col min="17" max="16384" width="4.42578125" style="207" hidden="1"/>
  </cols>
  <sheetData>
    <row r="1" spans="1:18" x14ac:dyDescent="0.2">
      <c r="A1" s="205"/>
      <c r="B1" s="205"/>
      <c r="C1" s="205"/>
      <c r="D1" s="205"/>
      <c r="E1" s="205"/>
      <c r="F1" s="206"/>
      <c r="G1" s="206"/>
      <c r="H1" s="206"/>
      <c r="I1" s="206"/>
      <c r="J1" s="205"/>
      <c r="K1" s="205"/>
    </row>
    <row r="2" spans="1:18" x14ac:dyDescent="0.2">
      <c r="C2" s="208" t="s">
        <v>161</v>
      </c>
      <c r="D2" s="207"/>
      <c r="E2" s="207"/>
      <c r="F2" s="209"/>
      <c r="G2" s="209"/>
      <c r="H2" s="209"/>
      <c r="I2" s="209"/>
      <c r="J2" s="201" t="s">
        <v>35</v>
      </c>
      <c r="K2" s="207"/>
    </row>
    <row r="3" spans="1:18" x14ac:dyDescent="0.2">
      <c r="C3" s="208"/>
      <c r="D3" s="207"/>
      <c r="E3" s="207"/>
      <c r="F3" s="209"/>
      <c r="G3" s="209"/>
      <c r="H3" s="209"/>
      <c r="I3" s="209"/>
      <c r="J3" s="89"/>
      <c r="K3" s="207"/>
    </row>
    <row r="4" spans="1:18" x14ac:dyDescent="0.2">
      <c r="C4" s="381" t="s">
        <v>128</v>
      </c>
      <c r="D4" s="381"/>
      <c r="E4" s="381"/>
      <c r="F4" s="381"/>
      <c r="G4" s="381"/>
      <c r="H4" s="381"/>
      <c r="I4" s="381"/>
      <c r="J4" s="89"/>
      <c r="K4" s="207"/>
    </row>
    <row r="5" spans="1:18" ht="12.75" customHeight="1" x14ac:dyDescent="0.2">
      <c r="C5" s="382" t="s">
        <v>247</v>
      </c>
      <c r="D5" s="382"/>
      <c r="E5" s="382"/>
      <c r="F5" s="382"/>
      <c r="G5" s="382"/>
      <c r="H5" s="382"/>
      <c r="I5" s="382"/>
      <c r="J5" s="382"/>
      <c r="K5" s="207"/>
    </row>
    <row r="6" spans="1:18" x14ac:dyDescent="0.2">
      <c r="C6" s="210" t="s">
        <v>129</v>
      </c>
      <c r="D6" s="211"/>
      <c r="E6" s="211"/>
      <c r="F6" s="211"/>
      <c r="G6" s="211"/>
      <c r="H6" s="211"/>
      <c r="I6" s="211"/>
      <c r="J6" s="211"/>
      <c r="K6" s="207"/>
    </row>
    <row r="7" spans="1:18" ht="13.5" thickBot="1" x14ac:dyDescent="0.25">
      <c r="C7" s="208"/>
      <c r="D7" s="207"/>
      <c r="E7" s="207"/>
      <c r="F7" s="209"/>
      <c r="G7" s="209"/>
      <c r="H7" s="209"/>
      <c r="I7" s="209"/>
      <c r="J7" s="89"/>
      <c r="K7" s="207"/>
    </row>
    <row r="8" spans="1:18" ht="13.5" thickBot="1" x14ac:dyDescent="0.25">
      <c r="C8" s="212" t="s">
        <v>162</v>
      </c>
      <c r="D8" s="207"/>
      <c r="E8" s="207"/>
      <c r="F8" s="379">
        <f>'2.2.3 Fallzahlen'!O8</f>
        <v>0</v>
      </c>
      <c r="G8" s="380"/>
      <c r="H8" s="209"/>
      <c r="I8" s="207"/>
      <c r="J8" s="253"/>
      <c r="K8" s="207"/>
    </row>
    <row r="9" spans="1:18" ht="13.5" thickBot="1" x14ac:dyDescent="0.25">
      <c r="C9" s="212" t="s">
        <v>163</v>
      </c>
      <c r="D9" s="207"/>
      <c r="E9" s="207"/>
      <c r="F9" s="379">
        <f>'2.2.3 Fallzahlen'!O9</f>
        <v>0</v>
      </c>
      <c r="G9" s="380"/>
      <c r="H9" s="209"/>
      <c r="I9" s="207"/>
      <c r="J9" s="252"/>
      <c r="K9" s="376"/>
      <c r="L9" s="377"/>
    </row>
    <row r="10" spans="1:18" ht="13.5" thickBot="1" x14ac:dyDescent="0.25">
      <c r="C10" s="212" t="s">
        <v>164</v>
      </c>
      <c r="D10" s="207"/>
      <c r="E10" s="207"/>
      <c r="F10" s="379">
        <f>'2.2.3 Fallzahlen'!O14</f>
        <v>0</v>
      </c>
      <c r="G10" s="380"/>
      <c r="H10" s="209"/>
      <c r="I10" s="207"/>
      <c r="J10" s="252"/>
      <c r="K10" s="376"/>
      <c r="L10" s="377"/>
    </row>
    <row r="11" spans="1:18" ht="13.5" thickBot="1" x14ac:dyDescent="0.25">
      <c r="C11" s="212" t="s">
        <v>165</v>
      </c>
      <c r="D11" s="207"/>
      <c r="E11" s="207"/>
      <c r="F11" s="379">
        <f>'2.2.3 Fallzahlen'!O15</f>
        <v>0</v>
      </c>
      <c r="G11" s="380"/>
      <c r="H11" s="209"/>
      <c r="I11" s="207"/>
      <c r="J11" s="254"/>
      <c r="K11" s="376"/>
      <c r="L11" s="377"/>
    </row>
    <row r="12" spans="1:18" ht="13.5" customHeight="1" thickBot="1" x14ac:dyDescent="0.25">
      <c r="C12" s="212" t="s">
        <v>166</v>
      </c>
      <c r="D12" s="207"/>
      <c r="E12" s="207"/>
      <c r="F12" s="379">
        <f>'2.2.3 Fallzahlen'!O20</f>
        <v>0</v>
      </c>
      <c r="G12" s="380"/>
      <c r="H12" s="209"/>
      <c r="I12" s="207"/>
      <c r="J12" s="251">
        <f>COUNTIF(I:I,"Indikator unvollständig")+COUNTIF(I:I,"Eingabe nicht korrekt")+COUNTIF(I:I,"Bewertung nicht möglich")</f>
        <v>27</v>
      </c>
      <c r="K12" s="378" t="str">
        <f>IF(J12&gt;0,"Bitte vervollständigen bzw. kontrollieren Sie die Eingaben.",IF(J13&gt;0,"Die Eingaben sind vollständig, die Vorgaben aber nicht überall eindeutig erfüllt. Bitte nehmen Sie ggf. Kommentierungen vor.",""))</f>
        <v>Bitte vervollständigen bzw. kontrollieren Sie die Eingaben.</v>
      </c>
      <c r="L12" s="377"/>
    </row>
    <row r="13" spans="1:18" ht="13.5" thickBot="1" x14ac:dyDescent="0.25">
      <c r="C13" s="212" t="s">
        <v>167</v>
      </c>
      <c r="D13" s="207"/>
      <c r="E13" s="207"/>
      <c r="F13" s="379">
        <f>'2.2.3 Fallzahlen'!O21</f>
        <v>0</v>
      </c>
      <c r="G13" s="380"/>
      <c r="H13" s="209"/>
      <c r="I13" s="207"/>
      <c r="J13" s="249">
        <f>IF(J12&gt;0,0,COUNTIF(I:I,"Sollvorgabe nicht erfüllt"))</f>
        <v>0</v>
      </c>
      <c r="K13" s="378"/>
      <c r="L13" s="377"/>
    </row>
    <row r="14" spans="1:18" ht="13.5" thickBot="1" x14ac:dyDescent="0.25">
      <c r="C14" s="213" t="s">
        <v>168</v>
      </c>
      <c r="D14" s="207"/>
      <c r="E14" s="207"/>
      <c r="F14" s="379">
        <f>SUM(F8:G13)</f>
        <v>0</v>
      </c>
      <c r="G14" s="380"/>
      <c r="H14" s="209"/>
      <c r="I14" s="207"/>
      <c r="J14" s="250"/>
      <c r="K14" s="378"/>
      <c r="L14" s="377"/>
    </row>
    <row r="15" spans="1:18" ht="5.25" customHeight="1" thickBot="1" x14ac:dyDescent="0.25">
      <c r="C15" s="214"/>
      <c r="D15" s="207"/>
      <c r="E15" s="207"/>
      <c r="F15" s="209"/>
      <c r="G15" s="209"/>
      <c r="H15" s="209"/>
      <c r="I15" s="209"/>
      <c r="J15" s="207"/>
      <c r="K15" s="207"/>
    </row>
    <row r="16" spans="1:18" s="205" customFormat="1" ht="47.25" customHeight="1" thickBot="1" x14ac:dyDescent="0.25">
      <c r="A16" s="215"/>
      <c r="B16" s="216" t="s">
        <v>169</v>
      </c>
      <c r="C16" s="217" t="s">
        <v>170</v>
      </c>
      <c r="D16" s="217" t="s">
        <v>0</v>
      </c>
      <c r="E16" s="217" t="s">
        <v>100</v>
      </c>
      <c r="F16" s="218" t="s">
        <v>112</v>
      </c>
      <c r="G16" s="178" t="s">
        <v>1</v>
      </c>
      <c r="H16" s="178" t="s">
        <v>3</v>
      </c>
      <c r="I16" s="178" t="s">
        <v>2</v>
      </c>
      <c r="J16" s="178" t="s">
        <v>4</v>
      </c>
      <c r="K16" s="178" t="s">
        <v>30</v>
      </c>
      <c r="M16" s="219" t="s">
        <v>115</v>
      </c>
      <c r="N16" s="219" t="s">
        <v>116</v>
      </c>
      <c r="O16" s="219" t="s">
        <v>117</v>
      </c>
      <c r="P16" s="219" t="s">
        <v>118</v>
      </c>
      <c r="Q16" s="220" t="s">
        <v>119</v>
      </c>
      <c r="R16" s="220" t="s">
        <v>120</v>
      </c>
    </row>
    <row r="17" spans="1:18" s="205" customFormat="1" ht="26.25" thickBot="1" x14ac:dyDescent="0.25">
      <c r="A17" s="221"/>
      <c r="B17" s="222">
        <v>1</v>
      </c>
      <c r="C17" s="180" t="s">
        <v>113</v>
      </c>
      <c r="D17" s="180" t="s">
        <v>114</v>
      </c>
      <c r="E17" s="181">
        <v>1</v>
      </c>
      <c r="F17" s="246">
        <f>'2.2.3 Fallzahlen'!O5-SUMIF('2.2.3 Fallzahlen'!E3:N3,"kein S/HO",'2.2.3 Fallzahlen'!E5:N5)</f>
        <v>0</v>
      </c>
      <c r="G17" s="223">
        <f>IF(F14="","",F14)</f>
        <v>0</v>
      </c>
      <c r="H17" s="224" t="str">
        <f>IFERROR(IF(COUNT(F17,G17)=2,F17/G17,""),"---")</f>
        <v>---</v>
      </c>
      <c r="I17" s="225" t="str">
        <f>IF(AND(H17="---",G17=0,F17=0),"Anforderungen erfüllt",IF(H17="---","Bewertung nicht möglich",IF(H17="","Indikator unvollständig",IF(OR(AND(ISNUMBER(O17),ISNUMBER(H17),H17&lt;O17),AND(ISNUMBER(P17),ISNUMBER(H17),H17&gt;P17),AND(G17=0,F17&gt;0)),"Eingabe nicht korrekt",IF(OR(AND(ISNUMBER(M17),H17&gt;M17),AND(ISNUMBER(N17),H17&lt;N17)),"Sollvorgabe nicht erfüllt",IF(OR(AND(Q17="x",H17&gt;0),AND(R17="x",H17&lt;1)),"Wert-Begründung","Anforderungen erfüllt"))))))</f>
        <v>Anforderungen erfüllt</v>
      </c>
      <c r="J17" s="1"/>
      <c r="K17" s="226"/>
      <c r="M17" s="227"/>
      <c r="N17" s="227"/>
      <c r="O17" s="227"/>
      <c r="P17" s="227"/>
      <c r="R17" s="205" t="s">
        <v>391</v>
      </c>
    </row>
    <row r="18" spans="1:18" s="205" customFormat="1" ht="13.5" thickBot="1" x14ac:dyDescent="0.25">
      <c r="A18" s="221"/>
      <c r="B18" s="221"/>
      <c r="C18" s="228"/>
      <c r="F18" s="206"/>
      <c r="G18" s="206"/>
      <c r="H18" s="206"/>
      <c r="I18" s="206"/>
      <c r="M18" s="227"/>
      <c r="N18" s="227"/>
      <c r="O18" s="227"/>
      <c r="P18" s="227"/>
    </row>
    <row r="19" spans="1:18" s="205" customFormat="1" ht="47.25" customHeight="1" thickBot="1" x14ac:dyDescent="0.25">
      <c r="A19" s="221"/>
      <c r="B19" s="216" t="s">
        <v>169</v>
      </c>
      <c r="C19" s="217" t="s">
        <v>171</v>
      </c>
      <c r="D19" s="217" t="s">
        <v>0</v>
      </c>
      <c r="E19" s="217" t="s">
        <v>100</v>
      </c>
      <c r="F19" s="218" t="s">
        <v>112</v>
      </c>
      <c r="G19" s="178" t="s">
        <v>1</v>
      </c>
      <c r="H19" s="178" t="s">
        <v>3</v>
      </c>
      <c r="I19" s="178" t="s">
        <v>2</v>
      </c>
      <c r="J19" s="178" t="s">
        <v>4</v>
      </c>
      <c r="K19" s="178" t="s">
        <v>30</v>
      </c>
      <c r="M19" s="227"/>
      <c r="N19" s="227"/>
      <c r="O19" s="227"/>
      <c r="P19" s="227"/>
    </row>
    <row r="20" spans="1:18" s="205" customFormat="1" ht="26.25" thickBot="1" x14ac:dyDescent="0.25">
      <c r="A20" s="221"/>
      <c r="B20" s="229">
        <v>2</v>
      </c>
      <c r="C20" s="179" t="s">
        <v>172</v>
      </c>
      <c r="D20" s="179" t="s">
        <v>173</v>
      </c>
      <c r="E20" s="181">
        <v>1</v>
      </c>
      <c r="F20" s="147"/>
      <c r="G20" s="223">
        <f>IF(F14="","",F14)</f>
        <v>0</v>
      </c>
      <c r="H20" s="224" t="str">
        <f>IFERROR(IF(COUNT(F20,G20)=2,F20/G20,""),"---")</f>
        <v/>
      </c>
      <c r="I20" s="225" t="str">
        <f t="shared" ref="I20:I25" si="0">IF(AND(H20="---",G20=0,F20=0),"Anforderungen erfüllt",IF(H20="---","Bewertung nicht möglich",IF(H20="","Indikator unvollständig",IF(OR(AND(ISNUMBER(O20),ISNUMBER(H20),H20&lt;O20),AND(ISNUMBER(P20),ISNUMBER(H20),H20&gt;P20),AND(G20=0,F20&gt;0)),"Eingabe nicht korrekt",IF(OR(AND(ISNUMBER(M20),H20&gt;M20),AND(ISNUMBER(N20),H20&lt;N20)),"Sollvorgabe nicht erfüllt",IF(OR(AND(Q20="x",H20&gt;0),AND(R20="x",H20&lt;1)),"Wert-Begründung","Anforderungen erfüllt"))))))</f>
        <v>Indikator unvollständig</v>
      </c>
      <c r="J20" s="1"/>
      <c r="K20" s="226"/>
      <c r="M20" s="227"/>
      <c r="N20" s="227">
        <v>1</v>
      </c>
      <c r="O20" s="227">
        <v>0</v>
      </c>
      <c r="P20" s="227">
        <v>1</v>
      </c>
    </row>
    <row r="21" spans="1:18" s="205" customFormat="1" ht="26.25" thickBot="1" x14ac:dyDescent="0.25">
      <c r="A21" s="221"/>
      <c r="B21" s="229">
        <v>3</v>
      </c>
      <c r="C21" s="203" t="s">
        <v>174</v>
      </c>
      <c r="D21" s="203" t="s">
        <v>386</v>
      </c>
      <c r="E21" s="181">
        <v>1</v>
      </c>
      <c r="F21" s="147"/>
      <c r="G21" s="223">
        <f>IF(F14="","",F14)</f>
        <v>0</v>
      </c>
      <c r="H21" s="224" t="str">
        <f t="shared" ref="H21:H25" si="1">IFERROR(IF(COUNT(F21,G21)=2,F21/G21,""),"---")</f>
        <v/>
      </c>
      <c r="I21" s="225" t="str">
        <f t="shared" si="0"/>
        <v>Indikator unvollständig</v>
      </c>
      <c r="J21" s="1"/>
      <c r="K21" s="226"/>
      <c r="M21" s="227"/>
      <c r="N21" s="227">
        <v>1</v>
      </c>
      <c r="O21" s="227">
        <v>0</v>
      </c>
      <c r="P21" s="227">
        <v>1</v>
      </c>
    </row>
    <row r="22" spans="1:18" s="205" customFormat="1" ht="26.25" thickBot="1" x14ac:dyDescent="0.25">
      <c r="A22" s="221"/>
      <c r="B22" s="229">
        <v>4</v>
      </c>
      <c r="C22" s="203" t="s">
        <v>175</v>
      </c>
      <c r="D22" s="203" t="s">
        <v>125</v>
      </c>
      <c r="E22" s="181">
        <v>1</v>
      </c>
      <c r="F22" s="147"/>
      <c r="G22" s="223">
        <f>IF(F14="","",F14)</f>
        <v>0</v>
      </c>
      <c r="H22" s="224" t="str">
        <f t="shared" si="1"/>
        <v/>
      </c>
      <c r="I22" s="225" t="str">
        <f t="shared" si="0"/>
        <v>Indikator unvollständig</v>
      </c>
      <c r="J22" s="1"/>
      <c r="K22" s="226"/>
      <c r="M22" s="227"/>
      <c r="N22" s="227">
        <v>1</v>
      </c>
      <c r="O22" s="227">
        <v>0</v>
      </c>
      <c r="P22" s="227">
        <v>1</v>
      </c>
    </row>
    <row r="23" spans="1:18" s="205" customFormat="1" ht="26.25" thickBot="1" x14ac:dyDescent="0.25">
      <c r="A23" s="221"/>
      <c r="B23" s="229">
        <v>5</v>
      </c>
      <c r="C23" s="203" t="s">
        <v>121</v>
      </c>
      <c r="D23" s="203" t="s">
        <v>125</v>
      </c>
      <c r="E23" s="181">
        <v>1</v>
      </c>
      <c r="F23" s="147"/>
      <c r="G23" s="223">
        <f>IF(F14="","",F14)</f>
        <v>0</v>
      </c>
      <c r="H23" s="224" t="str">
        <f t="shared" si="1"/>
        <v/>
      </c>
      <c r="I23" s="225" t="str">
        <f t="shared" si="0"/>
        <v>Indikator unvollständig</v>
      </c>
      <c r="J23" s="1"/>
      <c r="K23" s="226"/>
      <c r="M23" s="227"/>
      <c r="N23" s="227">
        <v>1</v>
      </c>
      <c r="O23" s="227">
        <v>0</v>
      </c>
      <c r="P23" s="227">
        <v>1</v>
      </c>
    </row>
    <row r="24" spans="1:18" s="205" customFormat="1" ht="26.25" thickBot="1" x14ac:dyDescent="0.25">
      <c r="A24" s="221"/>
      <c r="B24" s="229">
        <v>6</v>
      </c>
      <c r="C24" s="203" t="s">
        <v>122</v>
      </c>
      <c r="D24" s="203" t="s">
        <v>123</v>
      </c>
      <c r="E24" s="181">
        <v>1</v>
      </c>
      <c r="F24" s="147"/>
      <c r="G24" s="223">
        <f>IF(F14="","",F14)</f>
        <v>0</v>
      </c>
      <c r="H24" s="224" t="str">
        <f t="shared" si="1"/>
        <v/>
      </c>
      <c r="I24" s="225" t="str">
        <f t="shared" si="0"/>
        <v>Indikator unvollständig</v>
      </c>
      <c r="J24" s="1"/>
      <c r="K24" s="226"/>
      <c r="M24" s="227"/>
      <c r="N24" s="227">
        <v>1</v>
      </c>
      <c r="O24" s="227">
        <v>0</v>
      </c>
      <c r="P24" s="227">
        <v>1</v>
      </c>
    </row>
    <row r="25" spans="1:18" s="205" customFormat="1" ht="26.25" thickBot="1" x14ac:dyDescent="0.25">
      <c r="A25" s="221"/>
      <c r="B25" s="222">
        <v>7</v>
      </c>
      <c r="C25" s="203" t="s">
        <v>176</v>
      </c>
      <c r="D25" s="203" t="s">
        <v>126</v>
      </c>
      <c r="E25" s="181">
        <v>1</v>
      </c>
      <c r="F25" s="147"/>
      <c r="G25" s="223">
        <f>IF(F14="","",F14)</f>
        <v>0</v>
      </c>
      <c r="H25" s="224" t="str">
        <f t="shared" si="1"/>
        <v/>
      </c>
      <c r="I25" s="225" t="str">
        <f t="shared" si="0"/>
        <v>Indikator unvollständig</v>
      </c>
      <c r="J25" s="1"/>
      <c r="K25" s="226"/>
      <c r="M25" s="227"/>
      <c r="N25" s="227">
        <v>1</v>
      </c>
      <c r="O25" s="227">
        <v>0</v>
      </c>
      <c r="P25" s="227">
        <v>1</v>
      </c>
    </row>
    <row r="26" spans="1:18" s="205" customFormat="1" x14ac:dyDescent="0.2">
      <c r="A26" s="221"/>
      <c r="B26" s="221"/>
      <c r="C26" s="228"/>
      <c r="F26" s="206"/>
      <c r="G26" s="206"/>
      <c r="H26" s="206"/>
      <c r="I26" s="206"/>
      <c r="M26" s="227"/>
      <c r="N26" s="227"/>
      <c r="O26" s="227"/>
      <c r="P26" s="227"/>
    </row>
    <row r="27" spans="1:18" s="205" customFormat="1" x14ac:dyDescent="0.2">
      <c r="A27" s="221"/>
      <c r="B27" s="221"/>
      <c r="C27" s="228" t="s">
        <v>177</v>
      </c>
      <c r="F27" s="206"/>
      <c r="G27" s="206"/>
      <c r="H27" s="206"/>
      <c r="I27" s="206"/>
      <c r="M27" s="227"/>
      <c r="N27" s="227"/>
      <c r="O27" s="227"/>
      <c r="P27" s="227"/>
    </row>
    <row r="28" spans="1:18" s="205" customFormat="1" x14ac:dyDescent="0.2">
      <c r="A28" s="221"/>
      <c r="B28" s="221"/>
      <c r="C28" s="228" t="s">
        <v>144</v>
      </c>
      <c r="F28" s="206"/>
      <c r="G28" s="206"/>
      <c r="H28" s="206"/>
      <c r="I28" s="206"/>
      <c r="M28" s="227"/>
      <c r="N28" s="227"/>
      <c r="O28" s="227"/>
      <c r="P28" s="227"/>
    </row>
    <row r="29" spans="1:18" s="205" customFormat="1" ht="13.5" thickBot="1" x14ac:dyDescent="0.25">
      <c r="A29" s="221"/>
      <c r="B29" s="221"/>
      <c r="C29" s="228"/>
      <c r="F29" s="206"/>
      <c r="G29" s="206"/>
      <c r="H29" s="206"/>
      <c r="I29" s="206"/>
      <c r="M29" s="227"/>
      <c r="N29" s="227"/>
      <c r="O29" s="227"/>
      <c r="P29" s="227"/>
    </row>
    <row r="30" spans="1:18" s="205" customFormat="1" ht="39" customHeight="1" thickBot="1" x14ac:dyDescent="0.25">
      <c r="A30" s="221"/>
      <c r="B30" s="216" t="s">
        <v>169</v>
      </c>
      <c r="C30" s="217" t="s">
        <v>178</v>
      </c>
      <c r="D30" s="217" t="s">
        <v>0</v>
      </c>
      <c r="E30" s="217" t="s">
        <v>100</v>
      </c>
      <c r="F30" s="178" t="s">
        <v>179</v>
      </c>
      <c r="G30" s="178" t="s">
        <v>1</v>
      </c>
      <c r="H30" s="178" t="s">
        <v>3</v>
      </c>
      <c r="I30" s="178" t="s">
        <v>2</v>
      </c>
      <c r="J30" s="178" t="s">
        <v>4</v>
      </c>
      <c r="K30" s="178" t="s">
        <v>30</v>
      </c>
      <c r="M30" s="227"/>
      <c r="N30" s="227"/>
      <c r="O30" s="227"/>
      <c r="P30" s="227"/>
    </row>
    <row r="31" spans="1:18" s="205" customFormat="1" ht="53.25" customHeight="1" thickBot="1" x14ac:dyDescent="0.25">
      <c r="A31" s="221"/>
      <c r="B31" s="229">
        <v>8</v>
      </c>
      <c r="C31" s="179" t="s">
        <v>268</v>
      </c>
      <c r="D31" s="179" t="s">
        <v>124</v>
      </c>
      <c r="E31" s="180" t="s">
        <v>267</v>
      </c>
      <c r="F31" s="264"/>
      <c r="G31" s="223">
        <f>IF(SUM(F8,F10,F12)="","",SUM(F8,F10,F12))</f>
        <v>0</v>
      </c>
      <c r="H31" s="224" t="str">
        <f t="shared" ref="H31:H32" si="2">IFERROR(IF(COUNT(F31,G31)=2,F31/G31,""),"---")</f>
        <v/>
      </c>
      <c r="I31" s="225" t="str">
        <f t="shared" ref="I31:I32" si="3">IF(AND(H31="---",G31=0,F31=0),"Anforderungen erfüllt",IF(H31="---","Bewertung nicht möglich",IF(H31="","Indikator unvollständig",IF(OR(AND(ISNUMBER(O31),ISNUMBER(H31),H31&lt;O31),AND(ISNUMBER(P31),ISNUMBER(H31),H31&gt;P31),AND(G31=0,F31&gt;0)),"Eingabe nicht korrekt",IF(OR(AND(ISNUMBER(M31),H31&gt;M31),AND(ISNUMBER(N31),H31&lt;N31)),"Sollvorgabe nicht erfüllt",IF(OR(AND(Q31="x",H31&gt;0),AND(R31="x",H31&lt;1)),"Wert-Begründung","Anforderungen erfüllt"))))))</f>
        <v>Indikator unvollständig</v>
      </c>
      <c r="J31" s="1"/>
      <c r="K31" s="226"/>
      <c r="M31" s="227">
        <v>0.05</v>
      </c>
      <c r="N31" s="227"/>
      <c r="O31" s="231">
        <v>0</v>
      </c>
      <c r="P31" s="231">
        <v>1</v>
      </c>
    </row>
    <row r="32" spans="1:18" s="205" customFormat="1" ht="53.25" customHeight="1" thickBot="1" x14ac:dyDescent="0.25">
      <c r="A32" s="221"/>
      <c r="B32" s="229">
        <v>8</v>
      </c>
      <c r="C32" s="179" t="s">
        <v>270</v>
      </c>
      <c r="D32" s="179" t="s">
        <v>124</v>
      </c>
      <c r="E32" s="180" t="s">
        <v>269</v>
      </c>
      <c r="F32" s="264"/>
      <c r="G32" s="223">
        <f>IF(SUM(F8,F10,F12)="","",SUM(F8,F10,F12))</f>
        <v>0</v>
      </c>
      <c r="H32" s="224" t="str">
        <f t="shared" si="2"/>
        <v/>
      </c>
      <c r="I32" s="225" t="str">
        <f t="shared" si="3"/>
        <v>Indikator unvollständig</v>
      </c>
      <c r="J32" s="1"/>
      <c r="K32" s="226"/>
      <c r="M32" s="227">
        <v>0.05</v>
      </c>
      <c r="N32" s="227"/>
      <c r="O32" s="227">
        <v>0</v>
      </c>
      <c r="P32" s="231">
        <v>1</v>
      </c>
    </row>
    <row r="33" spans="1:17" s="205" customFormat="1" ht="55.5" customHeight="1" thickBot="1" x14ac:dyDescent="0.25">
      <c r="A33" s="221"/>
      <c r="B33" s="229">
        <v>10</v>
      </c>
      <c r="C33" s="179" t="s">
        <v>248</v>
      </c>
      <c r="D33" s="179" t="s">
        <v>124</v>
      </c>
      <c r="E33" s="255">
        <v>1</v>
      </c>
      <c r="F33" s="147"/>
      <c r="G33" s="223">
        <f>IF(SUM(F9,F11,F13)="","",SUM(F9,F11,F13))</f>
        <v>0</v>
      </c>
      <c r="H33" s="224" t="str">
        <f t="shared" ref="H33:H38" si="4">IFERROR(IF(COUNT(F33,G33)=2,F33/G33,""),"---")</f>
        <v/>
      </c>
      <c r="I33" s="225" t="str">
        <f t="shared" ref="I33:I51" si="5">IF(AND(H33="---",G33=0,F33=0),"Anforderungen erfüllt",IF(H33="---","Bewertung nicht möglich",IF(H33="","Indikator unvollständig",IF(OR(AND(ISNUMBER(O33),ISNUMBER(H33),H33&lt;O33),AND(ISNUMBER(P33),ISNUMBER(H33),H33&gt;P33),AND(G33=0,F33&gt;0)),"Eingabe nicht korrekt",IF(OR(AND(ISNUMBER(M33),H33&gt;M33),AND(ISNUMBER(N33),H33&lt;N33)),"Sollvorgabe nicht erfüllt",IF(OR(AND(Q33="x",H33&gt;0),AND(R33="x",H33&lt;1)),"Wert-Begründung","Anforderungen erfüllt"))))))</f>
        <v>Indikator unvollständig</v>
      </c>
      <c r="J33" s="1"/>
      <c r="K33" s="226"/>
      <c r="M33" s="227"/>
      <c r="N33" s="227">
        <v>1</v>
      </c>
      <c r="O33" s="231">
        <v>0</v>
      </c>
      <c r="P33" s="231">
        <v>1</v>
      </c>
      <c r="Q33" s="232"/>
    </row>
    <row r="34" spans="1:17" s="205" customFormat="1" ht="54.75" customHeight="1" thickBot="1" x14ac:dyDescent="0.25">
      <c r="A34" s="221"/>
      <c r="B34" s="229">
        <v>12</v>
      </c>
      <c r="C34" s="373" t="s">
        <v>259</v>
      </c>
      <c r="D34" s="179" t="s">
        <v>124</v>
      </c>
      <c r="E34" s="230" t="s">
        <v>267</v>
      </c>
      <c r="F34" s="147"/>
      <c r="G34" s="223">
        <f>IF(SUM(F8:G9,F12:G13)="","",SUM(F8:G9,F12:G13))</f>
        <v>0</v>
      </c>
      <c r="H34" s="224" t="str">
        <f t="shared" si="4"/>
        <v/>
      </c>
      <c r="I34" s="225" t="str">
        <f t="shared" si="5"/>
        <v>Indikator unvollständig</v>
      </c>
      <c r="J34" s="1"/>
      <c r="K34" s="226"/>
      <c r="M34" s="227">
        <v>0.05</v>
      </c>
      <c r="N34" s="227"/>
      <c r="O34" s="227">
        <v>0</v>
      </c>
      <c r="P34" s="227">
        <v>1</v>
      </c>
    </row>
    <row r="35" spans="1:17" s="205" customFormat="1" ht="54.75" customHeight="1" thickBot="1" x14ac:dyDescent="0.25">
      <c r="A35" s="221"/>
      <c r="B35" s="229"/>
      <c r="C35" s="374"/>
      <c r="D35" s="203" t="s">
        <v>246</v>
      </c>
      <c r="E35" s="230" t="s">
        <v>127</v>
      </c>
      <c r="F35" s="147"/>
      <c r="G35" s="223">
        <f>IF(SUM(F8:G9,F12:G13)="","",SUM(F8:G9,F12:G13))</f>
        <v>0</v>
      </c>
      <c r="H35" s="233" t="str">
        <f t="shared" si="4"/>
        <v/>
      </c>
      <c r="I35" s="225" t="str">
        <f t="shared" si="5"/>
        <v>Indikator unvollständig</v>
      </c>
      <c r="J35" s="1"/>
      <c r="K35" s="226"/>
      <c r="M35" s="227"/>
      <c r="N35" s="227"/>
      <c r="O35" s="231">
        <v>0</v>
      </c>
      <c r="P35" s="231">
        <v>1</v>
      </c>
      <c r="Q35" s="232" t="s">
        <v>23</v>
      </c>
    </row>
    <row r="36" spans="1:17" s="205" customFormat="1" ht="54.75" customHeight="1" thickBot="1" x14ac:dyDescent="0.25">
      <c r="A36" s="221"/>
      <c r="B36" s="229"/>
      <c r="C36" s="373" t="s">
        <v>260</v>
      </c>
      <c r="D36" s="179" t="s">
        <v>124</v>
      </c>
      <c r="E36" s="230" t="s">
        <v>387</v>
      </c>
      <c r="F36" s="147"/>
      <c r="G36" s="223">
        <f>IF(SUM(F10:G11)="","",SUM(F10:G11))</f>
        <v>0</v>
      </c>
      <c r="H36" s="224" t="str">
        <f t="shared" si="4"/>
        <v/>
      </c>
      <c r="I36" s="225" t="str">
        <f t="shared" si="5"/>
        <v>Indikator unvollständig</v>
      </c>
      <c r="J36" s="1"/>
      <c r="K36" s="226"/>
      <c r="M36" s="227">
        <v>0.1</v>
      </c>
      <c r="N36" s="227"/>
      <c r="O36" s="227">
        <v>0</v>
      </c>
      <c r="P36" s="227">
        <v>1</v>
      </c>
    </row>
    <row r="37" spans="1:17" s="205" customFormat="1" ht="54.75" customHeight="1" thickBot="1" x14ac:dyDescent="0.25">
      <c r="A37" s="221"/>
      <c r="B37" s="229"/>
      <c r="C37" s="374"/>
      <c r="D37" s="203" t="s">
        <v>246</v>
      </c>
      <c r="E37" s="230" t="s">
        <v>127</v>
      </c>
      <c r="F37" s="147"/>
      <c r="G37" s="223">
        <f>IF(SUM(F10:G11)="","",SUM(F10:G11))</f>
        <v>0</v>
      </c>
      <c r="H37" s="233" t="str">
        <f t="shared" si="4"/>
        <v/>
      </c>
      <c r="I37" s="225" t="str">
        <f t="shared" si="5"/>
        <v>Indikator unvollständig</v>
      </c>
      <c r="J37" s="1"/>
      <c r="K37" s="226"/>
      <c r="M37" s="227"/>
      <c r="N37" s="227"/>
      <c r="O37" s="231">
        <v>0</v>
      </c>
      <c r="P37" s="231">
        <v>1</v>
      </c>
      <c r="Q37" s="232" t="s">
        <v>23</v>
      </c>
    </row>
    <row r="38" spans="1:17" s="205" customFormat="1" ht="54.75" customHeight="1" thickBot="1" x14ac:dyDescent="0.25">
      <c r="A38" s="221"/>
      <c r="B38" s="229">
        <v>13</v>
      </c>
      <c r="C38" s="373" t="s">
        <v>266</v>
      </c>
      <c r="D38" s="179" t="s">
        <v>124</v>
      </c>
      <c r="E38" s="234" t="s">
        <v>267</v>
      </c>
      <c r="F38" s="147"/>
      <c r="G38" s="223">
        <f>IF(SUM(F8,F12)="","",SUM(F8,F12))</f>
        <v>0</v>
      </c>
      <c r="H38" s="224" t="str">
        <f t="shared" si="4"/>
        <v/>
      </c>
      <c r="I38" s="225" t="str">
        <f t="shared" si="5"/>
        <v>Indikator unvollständig</v>
      </c>
      <c r="J38" s="1"/>
      <c r="K38" s="226"/>
      <c r="M38" s="227">
        <v>0.05</v>
      </c>
      <c r="N38" s="227"/>
      <c r="O38" s="227">
        <v>0</v>
      </c>
      <c r="P38" s="227">
        <v>1</v>
      </c>
    </row>
    <row r="39" spans="1:17" s="205" customFormat="1" ht="54.75" customHeight="1" thickBot="1" x14ac:dyDescent="0.25">
      <c r="A39" s="221"/>
      <c r="B39" s="229"/>
      <c r="C39" s="374"/>
      <c r="D39" s="203" t="s">
        <v>246</v>
      </c>
      <c r="E39" s="230" t="s">
        <v>127</v>
      </c>
      <c r="F39" s="147"/>
      <c r="G39" s="223">
        <f>IF(SUM(F8,F12)="","",SUM(F8,F12))</f>
        <v>0</v>
      </c>
      <c r="H39" s="233" t="str">
        <f t="shared" ref="H39:H51" si="6">IFERROR(IF(COUNT(F39,G39)=2,F39/G39,""),"---")</f>
        <v/>
      </c>
      <c r="I39" s="225" t="str">
        <f t="shared" si="5"/>
        <v>Indikator unvollständig</v>
      </c>
      <c r="J39" s="1"/>
      <c r="K39" s="226"/>
      <c r="M39" s="227"/>
      <c r="N39" s="227"/>
      <c r="O39" s="231">
        <v>0</v>
      </c>
      <c r="P39" s="231">
        <v>1</v>
      </c>
      <c r="Q39" s="232" t="s">
        <v>23</v>
      </c>
    </row>
    <row r="40" spans="1:17" s="205" customFormat="1" ht="54.75" customHeight="1" thickBot="1" x14ac:dyDescent="0.25">
      <c r="A40" s="221"/>
      <c r="B40" s="229"/>
      <c r="C40" s="373" t="s">
        <v>251</v>
      </c>
      <c r="D40" s="179" t="s">
        <v>124</v>
      </c>
      <c r="E40" s="234" t="s">
        <v>267</v>
      </c>
      <c r="F40" s="147"/>
      <c r="G40" s="223">
        <f>IF(SUM(F9,F13)="","",SUM(F9,F13))</f>
        <v>0</v>
      </c>
      <c r="H40" s="224" t="str">
        <f t="shared" si="6"/>
        <v/>
      </c>
      <c r="I40" s="225" t="str">
        <f t="shared" si="5"/>
        <v>Indikator unvollständig</v>
      </c>
      <c r="J40" s="1"/>
      <c r="K40" s="226"/>
      <c r="M40" s="227">
        <v>0.05</v>
      </c>
      <c r="N40" s="227"/>
      <c r="O40" s="227">
        <v>0</v>
      </c>
      <c r="P40" s="227">
        <v>1</v>
      </c>
    </row>
    <row r="41" spans="1:17" s="205" customFormat="1" ht="54.75" customHeight="1" thickBot="1" x14ac:dyDescent="0.25">
      <c r="A41" s="221"/>
      <c r="B41" s="229"/>
      <c r="C41" s="374"/>
      <c r="D41" s="203" t="s">
        <v>246</v>
      </c>
      <c r="E41" s="230" t="s">
        <v>127</v>
      </c>
      <c r="F41" s="147"/>
      <c r="G41" s="223">
        <f>IF(SUM(F9,F13)="","",SUM(F9,F13))</f>
        <v>0</v>
      </c>
      <c r="H41" s="233" t="str">
        <f t="shared" si="6"/>
        <v/>
      </c>
      <c r="I41" s="225" t="str">
        <f t="shared" si="5"/>
        <v>Indikator unvollständig</v>
      </c>
      <c r="J41" s="1"/>
      <c r="K41" s="226"/>
      <c r="M41" s="227"/>
      <c r="N41" s="227"/>
      <c r="O41" s="231">
        <v>0</v>
      </c>
      <c r="P41" s="231">
        <v>1</v>
      </c>
      <c r="Q41" s="232" t="s">
        <v>23</v>
      </c>
    </row>
    <row r="42" spans="1:17" s="205" customFormat="1" ht="54.75" customHeight="1" thickBot="1" x14ac:dyDescent="0.25">
      <c r="A42" s="221"/>
      <c r="B42" s="229"/>
      <c r="C42" s="373" t="s">
        <v>265</v>
      </c>
      <c r="D42" s="179" t="s">
        <v>124</v>
      </c>
      <c r="E42" s="234" t="s">
        <v>274</v>
      </c>
      <c r="F42" s="147"/>
      <c r="G42" s="223">
        <f>IF(SUM(F10:F11)-'2.2.3 Fallzahlen'!H17="","",SUM(F10:F11)-'2.2.3 Fallzahlen'!H17)</f>
        <v>0</v>
      </c>
      <c r="H42" s="224" t="str">
        <f t="shared" si="6"/>
        <v/>
      </c>
      <c r="I42" s="225" t="str">
        <f t="shared" si="5"/>
        <v>Indikator unvollständig</v>
      </c>
      <c r="J42" s="1"/>
      <c r="K42" s="226"/>
      <c r="M42" s="227">
        <v>0.1</v>
      </c>
      <c r="N42" s="227"/>
      <c r="O42" s="227">
        <v>0</v>
      </c>
      <c r="P42" s="227">
        <v>1</v>
      </c>
    </row>
    <row r="43" spans="1:17" s="205" customFormat="1" ht="54.75" customHeight="1" thickBot="1" x14ac:dyDescent="0.25">
      <c r="A43" s="221"/>
      <c r="B43" s="229"/>
      <c r="C43" s="374"/>
      <c r="D43" s="203" t="s">
        <v>246</v>
      </c>
      <c r="E43" s="230" t="s">
        <v>127</v>
      </c>
      <c r="F43" s="147"/>
      <c r="G43" s="223">
        <f>IF(SUM(F10:F11)-'2.2.3 Fallzahlen'!H17="","",SUM(F10:F11)-'2.2.3 Fallzahlen'!H17)</f>
        <v>0</v>
      </c>
      <c r="H43" s="233" t="str">
        <f t="shared" si="6"/>
        <v/>
      </c>
      <c r="I43" s="225" t="str">
        <f t="shared" si="5"/>
        <v>Indikator unvollständig</v>
      </c>
      <c r="J43" s="1"/>
      <c r="K43" s="226"/>
      <c r="M43" s="227"/>
      <c r="N43" s="227"/>
      <c r="O43" s="231">
        <v>0</v>
      </c>
      <c r="P43" s="231">
        <v>1</v>
      </c>
      <c r="Q43" s="232" t="s">
        <v>23</v>
      </c>
    </row>
    <row r="44" spans="1:17" s="205" customFormat="1" ht="77.25" thickBot="1" x14ac:dyDescent="0.25">
      <c r="A44" s="221"/>
      <c r="B44" s="229"/>
      <c r="C44" s="263" t="s">
        <v>271</v>
      </c>
      <c r="D44" s="179" t="s">
        <v>255</v>
      </c>
      <c r="E44" s="234" t="s">
        <v>273</v>
      </c>
      <c r="F44" s="147"/>
      <c r="G44" s="223">
        <f>IF(SUM(F8:G9,F12:G13)-SUM('2.2.3 Fallzahlen'!H11:H12,'2.2.3 Fallzahlen'!H23:H24)="","",SUM(F8:G9,F12:G13)-SUM('2.2.3 Fallzahlen'!H11:H12,'2.2.3 Fallzahlen'!H23:H24))</f>
        <v>0</v>
      </c>
      <c r="H44" s="224" t="str">
        <f t="shared" si="6"/>
        <v/>
      </c>
      <c r="I44" s="225" t="str">
        <f t="shared" si="5"/>
        <v>Indikator unvollständig</v>
      </c>
      <c r="J44" s="1"/>
      <c r="K44" s="226"/>
      <c r="M44" s="227">
        <v>0.02</v>
      </c>
      <c r="N44" s="227"/>
      <c r="O44" s="227">
        <v>0</v>
      </c>
      <c r="P44" s="227">
        <v>1</v>
      </c>
      <c r="Q44" s="232"/>
    </row>
    <row r="45" spans="1:17" s="205" customFormat="1" ht="54.75" customHeight="1" thickBot="1" x14ac:dyDescent="0.25">
      <c r="A45" s="221"/>
      <c r="B45" s="229"/>
      <c r="C45" s="263" t="s">
        <v>272</v>
      </c>
      <c r="D45" s="179" t="s">
        <v>255</v>
      </c>
      <c r="E45" s="234" t="s">
        <v>267</v>
      </c>
      <c r="F45" s="147"/>
      <c r="G45" s="223">
        <f>IF(SUM(F10:G11)-SUM('2.2.3 Fallzahlen'!H17:H18)="","",SUM(F10:G11)-SUM('2.2.3 Fallzahlen'!H17:H18))</f>
        <v>0</v>
      </c>
      <c r="H45" s="224" t="str">
        <f t="shared" si="6"/>
        <v/>
      </c>
      <c r="I45" s="225" t="str">
        <f t="shared" si="5"/>
        <v>Indikator unvollständig</v>
      </c>
      <c r="J45" s="1"/>
      <c r="K45" s="226"/>
      <c r="M45" s="227">
        <v>0.05</v>
      </c>
      <c r="N45" s="227"/>
      <c r="O45" s="227">
        <v>0</v>
      </c>
      <c r="P45" s="227">
        <v>1</v>
      </c>
      <c r="Q45" s="232"/>
    </row>
    <row r="46" spans="1:17" s="205" customFormat="1" ht="54.75" customHeight="1" thickBot="1" x14ac:dyDescent="0.25">
      <c r="A46" s="221"/>
      <c r="B46" s="229"/>
      <c r="C46" s="373" t="s">
        <v>277</v>
      </c>
      <c r="D46" s="180" t="s">
        <v>124</v>
      </c>
      <c r="E46" s="230" t="s">
        <v>275</v>
      </c>
      <c r="F46" s="147"/>
      <c r="G46" s="235">
        <f>IF(SUM(F8,F9,F12,F13)="","",SUM(F8,F9,F12,F13))</f>
        <v>0</v>
      </c>
      <c r="H46" s="224" t="str">
        <f t="shared" si="6"/>
        <v/>
      </c>
      <c r="I46" s="225" t="str">
        <f t="shared" si="5"/>
        <v>Indikator unvollständig</v>
      </c>
      <c r="J46" s="1"/>
      <c r="K46" s="226"/>
      <c r="M46" s="227">
        <v>0.02</v>
      </c>
      <c r="N46" s="227"/>
      <c r="O46" s="227">
        <v>0</v>
      </c>
      <c r="P46" s="227">
        <v>1</v>
      </c>
    </row>
    <row r="47" spans="1:17" s="205" customFormat="1" ht="54.75" customHeight="1" thickBot="1" x14ac:dyDescent="0.25">
      <c r="A47" s="221"/>
      <c r="B47" s="229"/>
      <c r="C47" s="374"/>
      <c r="D47" s="203" t="s">
        <v>246</v>
      </c>
      <c r="E47" s="230" t="s">
        <v>127</v>
      </c>
      <c r="F47" s="147"/>
      <c r="G47" s="223">
        <f>IF(SUM(F8,F9,F12,F13)="","",SUM(F8,F9,F12,F13))</f>
        <v>0</v>
      </c>
      <c r="H47" s="233" t="str">
        <f t="shared" si="6"/>
        <v/>
      </c>
      <c r="I47" s="225" t="str">
        <f t="shared" si="5"/>
        <v>Indikator unvollständig</v>
      </c>
      <c r="J47" s="1"/>
      <c r="K47" s="226"/>
      <c r="M47" s="227"/>
      <c r="N47" s="227"/>
      <c r="O47" s="231">
        <v>0</v>
      </c>
      <c r="P47" s="231">
        <v>1</v>
      </c>
      <c r="Q47" s="232" t="s">
        <v>23</v>
      </c>
    </row>
    <row r="48" spans="1:17" s="205" customFormat="1" ht="54.75" customHeight="1" thickBot="1" x14ac:dyDescent="0.25">
      <c r="A48" s="221"/>
      <c r="B48" s="236"/>
      <c r="C48" s="373" t="s">
        <v>388</v>
      </c>
      <c r="D48" s="180" t="s">
        <v>124</v>
      </c>
      <c r="E48" s="230" t="s">
        <v>127</v>
      </c>
      <c r="F48" s="147"/>
      <c r="G48" s="235">
        <f>IF(SUM(F10:G11)="","",SUM(F10:G11))</f>
        <v>0</v>
      </c>
      <c r="H48" s="233" t="str">
        <f t="shared" si="6"/>
        <v/>
      </c>
      <c r="I48" s="225" t="str">
        <f t="shared" si="5"/>
        <v>Indikator unvollständig</v>
      </c>
      <c r="J48" s="1"/>
      <c r="K48" s="226"/>
      <c r="M48" s="227"/>
      <c r="N48" s="227"/>
      <c r="O48" s="231">
        <v>0</v>
      </c>
      <c r="P48" s="231">
        <v>1</v>
      </c>
      <c r="Q48" s="232" t="s">
        <v>23</v>
      </c>
    </row>
    <row r="49" spans="1:17" s="205" customFormat="1" ht="54.75" customHeight="1" thickBot="1" x14ac:dyDescent="0.25">
      <c r="A49" s="221"/>
      <c r="B49" s="236"/>
      <c r="C49" s="374"/>
      <c r="D49" s="203" t="s">
        <v>246</v>
      </c>
      <c r="E49" s="230" t="s">
        <v>127</v>
      </c>
      <c r="F49" s="147"/>
      <c r="G49" s="223">
        <f>IF(SUM(F10:G11)="","",SUM(F10:G11))</f>
        <v>0</v>
      </c>
      <c r="H49" s="233" t="str">
        <f t="shared" si="6"/>
        <v/>
      </c>
      <c r="I49" s="225" t="str">
        <f t="shared" si="5"/>
        <v>Indikator unvollständig</v>
      </c>
      <c r="J49" s="1"/>
      <c r="K49" s="226"/>
      <c r="M49" s="227"/>
      <c r="N49" s="227"/>
      <c r="O49" s="231">
        <v>0</v>
      </c>
      <c r="P49" s="231">
        <v>1</v>
      </c>
      <c r="Q49" s="232" t="s">
        <v>23</v>
      </c>
    </row>
    <row r="50" spans="1:17" s="205" customFormat="1" ht="54.75" customHeight="1" thickBot="1" x14ac:dyDescent="0.25">
      <c r="A50" s="221"/>
      <c r="B50" s="222">
        <v>18</v>
      </c>
      <c r="C50" s="180" t="s">
        <v>389</v>
      </c>
      <c r="D50" s="230" t="s">
        <v>124</v>
      </c>
      <c r="E50" s="230" t="s">
        <v>390</v>
      </c>
      <c r="F50" s="147"/>
      <c r="G50" s="235">
        <f>IF(SUM(F8:G9)="","",SUM(F8:G9))</f>
        <v>0</v>
      </c>
      <c r="H50" s="224" t="str">
        <f t="shared" si="6"/>
        <v/>
      </c>
      <c r="I50" s="225" t="str">
        <f t="shared" si="5"/>
        <v>Indikator unvollständig</v>
      </c>
      <c r="J50" s="1"/>
      <c r="K50" s="226"/>
      <c r="M50" s="227">
        <v>0.05</v>
      </c>
      <c r="N50" s="227"/>
      <c r="O50" s="227">
        <v>0</v>
      </c>
      <c r="P50" s="227">
        <v>1</v>
      </c>
      <c r="Q50" s="237"/>
    </row>
    <row r="51" spans="1:17" s="205" customFormat="1" ht="54.75" customHeight="1" thickBot="1" x14ac:dyDescent="0.25">
      <c r="A51" s="221"/>
      <c r="B51" s="256"/>
      <c r="C51" s="180" t="s">
        <v>264</v>
      </c>
      <c r="D51" s="179" t="s">
        <v>124</v>
      </c>
      <c r="E51" s="234" t="s">
        <v>276</v>
      </c>
      <c r="F51" s="147"/>
      <c r="G51" s="235">
        <f>IF(SUM(F8,F9,F12,F13)="","",SUM(F8,F9,F12,F13))</f>
        <v>0</v>
      </c>
      <c r="H51" s="224" t="str">
        <f t="shared" si="6"/>
        <v/>
      </c>
      <c r="I51" s="225" t="str">
        <f t="shared" si="5"/>
        <v>Indikator unvollständig</v>
      </c>
      <c r="J51" s="1"/>
      <c r="K51" s="257"/>
      <c r="M51" s="227">
        <v>0.02</v>
      </c>
      <c r="N51" s="227"/>
      <c r="O51" s="227">
        <v>0</v>
      </c>
      <c r="P51" s="227">
        <v>1</v>
      </c>
      <c r="Q51" s="237"/>
    </row>
    <row r="52" spans="1:17" ht="12.75" customHeight="1" x14ac:dyDescent="0.2">
      <c r="C52" s="375" t="s">
        <v>249</v>
      </c>
      <c r="D52" s="375"/>
      <c r="E52" s="207"/>
      <c r="F52" s="209"/>
      <c r="G52" s="209"/>
      <c r="H52" s="209"/>
      <c r="I52" s="209"/>
      <c r="J52" s="207"/>
      <c r="K52" s="207"/>
    </row>
    <row r="53" spans="1:17" ht="12.75" customHeight="1" x14ac:dyDescent="0.2">
      <c r="C53" s="265" t="s">
        <v>250</v>
      </c>
      <c r="D53" s="207"/>
      <c r="E53" s="207"/>
      <c r="F53" s="209"/>
      <c r="G53" s="209"/>
      <c r="H53" s="209"/>
      <c r="I53" s="209"/>
      <c r="J53" s="207"/>
      <c r="K53" s="207"/>
    </row>
  </sheetData>
  <sheetProtection algorithmName="SHA-512" hashValue="9jKKcmJIhTg2GPZHzeqClFph8B+o0GX40q7PE0CAlUtOZ5IdNQcb0LJtZTmnHPjoioJ49Pk5d8eyC+EKfXSVbg==" saltValue="pOLey91fm9ziZn/+12MwgA==" spinCount="100000" sheet="1" selectLockedCells="1"/>
  <mergeCells count="19">
    <mergeCell ref="C4:I4"/>
    <mergeCell ref="F9:G9"/>
    <mergeCell ref="F8:G8"/>
    <mergeCell ref="C5:J5"/>
    <mergeCell ref="F10:G10"/>
    <mergeCell ref="C36:C37"/>
    <mergeCell ref="C38:C39"/>
    <mergeCell ref="C46:C47"/>
    <mergeCell ref="C52:D52"/>
    <mergeCell ref="K9:L11"/>
    <mergeCell ref="K12:L14"/>
    <mergeCell ref="F11:G11"/>
    <mergeCell ref="F12:G12"/>
    <mergeCell ref="F13:G13"/>
    <mergeCell ref="F14:G14"/>
    <mergeCell ref="C48:C49"/>
    <mergeCell ref="C40:C41"/>
    <mergeCell ref="C42:C43"/>
    <mergeCell ref="C34:C35"/>
  </mergeCells>
  <conditionalFormatting sqref="F20:F25 F31:F51">
    <cfRule type="containsBlanks" dxfId="33" priority="99">
      <formula>LEN(TRIM(F20))=0</formula>
    </cfRule>
  </conditionalFormatting>
  <conditionalFormatting sqref="I17 I34:I45">
    <cfRule type="cellIs" dxfId="32" priority="90" operator="equal">
      <formula>"Eingabe nicht korrekt"</formula>
    </cfRule>
    <cfRule type="cellIs" dxfId="31" priority="91" operator="equal">
      <formula>"Sollvorgabe nicht erfüllt"</formula>
    </cfRule>
    <cfRule type="cellIs" dxfId="30" priority="92" operator="equal">
      <formula>"Indikator unvollständig"</formula>
    </cfRule>
  </conditionalFormatting>
  <conditionalFormatting sqref="I20:I25">
    <cfRule type="cellIs" dxfId="29" priority="89" operator="equal">
      <formula>"Indikator unvollständig"</formula>
    </cfRule>
  </conditionalFormatting>
  <conditionalFormatting sqref="I47 I49:I51">
    <cfRule type="cellIs" dxfId="28" priority="78" operator="equal">
      <formula>"Eingabe nicht korrekt"</formula>
    </cfRule>
    <cfRule type="cellIs" dxfId="27" priority="79" operator="equal">
      <formula>"Sollvorgabe nicht erfüllt"</formula>
    </cfRule>
    <cfRule type="cellIs" dxfId="26" priority="80" operator="equal">
      <formula>"Indikator unvollständig"</formula>
    </cfRule>
  </conditionalFormatting>
  <conditionalFormatting sqref="I50:I51">
    <cfRule type="cellIs" dxfId="25" priority="75" operator="equal">
      <formula>"Eingabe nicht korrekt"</formula>
    </cfRule>
    <cfRule type="cellIs" dxfId="24" priority="76" operator="equal">
      <formula>"Sollvorgabe nicht erfüllt"</formula>
    </cfRule>
    <cfRule type="cellIs" dxfId="23" priority="77" operator="equal">
      <formula>"Indikator unvollständig"</formula>
    </cfRule>
  </conditionalFormatting>
  <conditionalFormatting sqref="I46">
    <cfRule type="cellIs" dxfId="22" priority="68" operator="equal">
      <formula>"Eingabe nicht korrekt"</formula>
    </cfRule>
    <cfRule type="cellIs" dxfId="21" priority="69" operator="equal">
      <formula>"Sollvorgabe nicht erfüllt"</formula>
    </cfRule>
    <cfRule type="cellIs" dxfId="20" priority="70" operator="equal">
      <formula>"Indikator unvollständig"</formula>
    </cfRule>
  </conditionalFormatting>
  <conditionalFormatting sqref="I33">
    <cfRule type="cellIs" dxfId="19" priority="57" operator="equal">
      <formula>"Eingabe nicht korrekt"</formula>
    </cfRule>
    <cfRule type="cellIs" dxfId="18" priority="58" operator="equal">
      <formula>"Sollvorgabe nicht erfüllt"</formula>
    </cfRule>
    <cfRule type="cellIs" dxfId="17" priority="59" operator="equal">
      <formula>"Indikator unvollständig"</formula>
    </cfRule>
  </conditionalFormatting>
  <conditionalFormatting sqref="I48">
    <cfRule type="cellIs" dxfId="16" priority="52" operator="equal">
      <formula>"Eingabe nicht korrekt"</formula>
    </cfRule>
    <cfRule type="cellIs" dxfId="15" priority="53" operator="equal">
      <formula>"Sollvorgabe nicht erfüllt"</formula>
    </cfRule>
    <cfRule type="cellIs" dxfId="14" priority="54" operator="equal">
      <formula>"Indikator unvollständig"</formula>
    </cfRule>
  </conditionalFormatting>
  <conditionalFormatting sqref="J48">
    <cfRule type="expression" dxfId="13" priority="51">
      <formula>OR(I48="Kennzahl unvollständig",I48="Sollvorgabe nicht erfüllt")</formula>
    </cfRule>
    <cfRule type="notContainsBlanks" dxfId="12" priority="55">
      <formula>LEN(TRIM(J48))&gt;0</formula>
    </cfRule>
  </conditionalFormatting>
  <conditionalFormatting sqref="J17 J20:J25 J31:J51">
    <cfRule type="notContainsBlanks" dxfId="11" priority="74">
      <formula>LEN(TRIM(J17))&gt;0</formula>
    </cfRule>
    <cfRule type="expression" dxfId="10" priority="103">
      <formula>OR(I17="Kennzahl unvollständig",I17="Sollvorgabe nicht erfüllt",I17="Wert-Begründung")</formula>
    </cfRule>
  </conditionalFormatting>
  <conditionalFormatting sqref="J12">
    <cfRule type="cellIs" dxfId="9" priority="24" operator="greaterThan">
      <formula>0</formula>
    </cfRule>
  </conditionalFormatting>
  <conditionalFormatting sqref="J13">
    <cfRule type="cellIs" dxfId="8" priority="23" operator="greaterThan">
      <formula>0</formula>
    </cfRule>
  </conditionalFormatting>
  <conditionalFormatting sqref="I20:I25">
    <cfRule type="cellIs" dxfId="7" priority="87" operator="equal">
      <formula>"Eingabe nicht korrekt"</formula>
    </cfRule>
  </conditionalFormatting>
  <conditionalFormatting sqref="I20:I25">
    <cfRule type="cellIs" dxfId="6" priority="88" operator="equal">
      <formula>"Sollvorgabe nicht erfüllt"</formula>
    </cfRule>
  </conditionalFormatting>
  <conditionalFormatting sqref="I31">
    <cfRule type="cellIs" dxfId="5" priority="9" operator="equal">
      <formula>"Indikator unvollständig"</formula>
    </cfRule>
  </conditionalFormatting>
  <conditionalFormatting sqref="I31">
    <cfRule type="cellIs" dxfId="4" priority="7" operator="equal">
      <formula>"Eingabe nicht korrekt"</formula>
    </cfRule>
  </conditionalFormatting>
  <conditionalFormatting sqref="I31">
    <cfRule type="cellIs" dxfId="3" priority="8" operator="equal">
      <formula>"Sollvorgabe nicht erfüllt"</formula>
    </cfRule>
  </conditionalFormatting>
  <conditionalFormatting sqref="I32">
    <cfRule type="cellIs" dxfId="2" priority="3" operator="equal">
      <formula>"Indikator unvollständig"</formula>
    </cfRule>
  </conditionalFormatting>
  <conditionalFormatting sqref="I32">
    <cfRule type="cellIs" dxfId="1" priority="1" operator="equal">
      <formula>"Eingabe nicht korrekt"</formula>
    </cfRule>
  </conditionalFormatting>
  <conditionalFormatting sqref="I32">
    <cfRule type="cellIs" dxfId="0" priority="2" operator="equal">
      <formula>"Sollvorgabe nicht erfüllt"</formula>
    </cfRule>
  </conditionalFormatting>
  <dataValidations count="4">
    <dataValidation type="whole" operator="greaterThanOrEqual" allowBlank="1" showInputMessage="1" showErrorMessage="1" error="Eingabe einer ganzen Zahl." sqref="F17 F8:F13 F20:F25 F33:F51" xr:uid="{3392FD10-42F0-4156-8A99-A8486642E2D2}">
      <formula1>0</formula1>
    </dataValidation>
    <dataValidation operator="greaterThanOrEqual" allowBlank="1" showInputMessage="1" error="Eingabe einer ganzen Zahl." sqref="F14" xr:uid="{FA028E21-0748-4E57-BFC1-A3C9FC6E1569}"/>
    <dataValidation type="textLength" operator="lessThanOrEqual" allowBlank="1" showInputMessage="1" showErrorMessage="1" error="Textlänge auf 1000 Zeichen begrenzt." sqref="J17:K17 J20:K25 J31:K51" xr:uid="{7DC1C834-1D91-4862-8BD2-6C95071680BA}">
      <formula1>1000</formula1>
    </dataValidation>
    <dataValidation type="textLength" operator="lessThanOrEqual" allowBlank="1" showInputMessage="1" showErrorMessage="1" error="Textlänge auf 300 Zeichen begrenzt." sqref="J26:K30 J18:K19" xr:uid="{2F7E2842-064E-4256-A8C5-11FFC9F7CACE}">
      <formula1>300</formula1>
    </dataValidation>
  </dataValidations>
  <hyperlinks>
    <hyperlink ref="J2" location="'Vorwort &amp; Inhaltsverzeichnis'!C43" display="zurück zum Inhaltsverzeichnis" xr:uid="{D0F17B63-FCB0-422B-8F44-C0E487DA0882}"/>
  </hyperlinks>
  <pageMargins left="0.7" right="0.7" top="0.78740157499999996" bottom="0.78740157499999996" header="0.3" footer="0.3"/>
  <pageSetup paperSize="9" scale="54"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dimension ref="A1:P39"/>
  <sheetViews>
    <sheetView topLeftCell="A4" workbookViewId="0">
      <selection activeCell="B40" sqref="B40"/>
    </sheetView>
  </sheetViews>
  <sheetFormatPr baseColWidth="10" defaultColWidth="10.85546875" defaultRowHeight="12.75" x14ac:dyDescent="0.2"/>
  <cols>
    <col min="1" max="1" width="10.85546875" style="56"/>
    <col min="2" max="2" width="28.140625" style="56" bestFit="1" customWidth="1"/>
    <col min="3" max="3" width="12.28515625" style="56" bestFit="1" customWidth="1"/>
    <col min="4" max="4" width="12" style="56" bestFit="1" customWidth="1"/>
    <col min="5" max="5" width="24.85546875" style="56" bestFit="1" customWidth="1"/>
    <col min="6" max="6" width="35.140625" style="56" bestFit="1" customWidth="1"/>
    <col min="7" max="9" width="10.85546875" style="56"/>
    <col min="10" max="10" width="21.85546875" style="56" bestFit="1" customWidth="1"/>
    <col min="11" max="11" width="20.140625" style="56" customWidth="1"/>
    <col min="12" max="12" width="10.85546875" style="56"/>
    <col min="13" max="13" width="63.5703125" style="56" bestFit="1" customWidth="1"/>
    <col min="14" max="16384" width="10.85546875" style="56"/>
  </cols>
  <sheetData>
    <row r="1" spans="1:16" x14ac:dyDescent="0.2">
      <c r="J1" s="8"/>
      <c r="K1" s="8"/>
      <c r="M1" s="8" t="s">
        <v>54</v>
      </c>
      <c r="P1" s="8"/>
    </row>
    <row r="2" spans="1:16" x14ac:dyDescent="0.2">
      <c r="J2" s="2"/>
      <c r="K2" s="163"/>
      <c r="M2" s="6" t="s">
        <v>55</v>
      </c>
    </row>
    <row r="3" spans="1:16" x14ac:dyDescent="0.2">
      <c r="B3" s="2"/>
      <c r="C3" s="2"/>
      <c r="D3" s="3"/>
      <c r="E3" s="3"/>
      <c r="F3" s="2"/>
      <c r="G3" s="2"/>
      <c r="J3" s="2"/>
      <c r="K3" s="163"/>
      <c r="M3" s="6" t="s">
        <v>56</v>
      </c>
      <c r="P3" s="56" t="str">
        <f>IF('Allgemeine Angaben'!$J$8=Hilfstabelle!$D$4,"","HO")</f>
        <v>HO</v>
      </c>
    </row>
    <row r="4" spans="1:16" x14ac:dyDescent="0.2">
      <c r="C4" s="8" t="s">
        <v>71</v>
      </c>
      <c r="D4" s="55" t="s">
        <v>14</v>
      </c>
      <c r="E4" s="87" t="s">
        <v>96</v>
      </c>
      <c r="F4" s="77" t="s">
        <v>94</v>
      </c>
      <c r="G4" s="2"/>
      <c r="J4" s="2"/>
      <c r="K4" s="164"/>
      <c r="M4" s="77" t="s">
        <v>74</v>
      </c>
    </row>
    <row r="5" spans="1:16" x14ac:dyDescent="0.2">
      <c r="A5" s="8" t="s">
        <v>70</v>
      </c>
      <c r="B5" s="7" t="str">
        <f>IF('Allgemeine Angaben'!$J$8=Hilfstabelle!$D$4,"HO","SHO")</f>
        <v>SHO</v>
      </c>
      <c r="C5" s="2"/>
      <c r="D5" s="55" t="s">
        <v>15</v>
      </c>
      <c r="F5" s="77" t="s">
        <v>97</v>
      </c>
      <c r="G5" s="2"/>
      <c r="J5" s="2"/>
      <c r="K5" s="163"/>
      <c r="M5" s="6" t="s">
        <v>57</v>
      </c>
    </row>
    <row r="6" spans="1:16" x14ac:dyDescent="0.2">
      <c r="A6" s="2"/>
      <c r="B6" s="7" t="str">
        <f>IF('Allgemeine Angaben'!$J$8=Hilfstabelle!$D$4,"","HO")</f>
        <v>HO</v>
      </c>
      <c r="C6" s="2"/>
      <c r="D6" s="6"/>
      <c r="F6" s="77" t="s">
        <v>95</v>
      </c>
      <c r="G6" s="2"/>
      <c r="J6" s="2"/>
      <c r="K6" s="2"/>
      <c r="M6" s="6"/>
    </row>
    <row r="7" spans="1:16" x14ac:dyDescent="0.2">
      <c r="A7" s="2"/>
      <c r="B7" s="77" t="s">
        <v>103</v>
      </c>
      <c r="C7" s="2"/>
      <c r="D7" s="2"/>
      <c r="F7" s="6"/>
      <c r="G7" s="2"/>
      <c r="J7" s="8" t="s">
        <v>51</v>
      </c>
      <c r="K7" s="8" t="s">
        <v>59</v>
      </c>
      <c r="L7" s="8" t="s">
        <v>50</v>
      </c>
      <c r="M7" s="8" t="s">
        <v>58</v>
      </c>
    </row>
    <row r="8" spans="1:16" x14ac:dyDescent="0.2">
      <c r="A8" s="2"/>
      <c r="B8" s="4"/>
      <c r="C8" s="2"/>
      <c r="D8" s="3"/>
      <c r="F8" s="2"/>
      <c r="G8" s="2"/>
      <c r="J8" s="59" t="str">
        <f>IF('Allgemeine Angaben'!G19="","",'Allgemeine Angaben'!G19)</f>
        <v/>
      </c>
      <c r="K8" s="6" t="str">
        <f>IF('Allgemeine Angaben'!E19&lt;&gt;"",COUNTA('Allgemeine Angaben'!$E$19:E19),"")</f>
        <v/>
      </c>
      <c r="L8" s="60" t="str">
        <f>IF('Allgemeine Angaben'!E19="","",'Allgemeine Angaben'!E19)</f>
        <v/>
      </c>
      <c r="M8" s="6" t="str">
        <f>IFERROR(VLOOKUP(ROW(A1),$K$8:$L$32,2,0),"")</f>
        <v/>
      </c>
    </row>
    <row r="9" spans="1:16" x14ac:dyDescent="0.2">
      <c r="B9" s="2"/>
      <c r="C9" s="2"/>
      <c r="D9" s="3"/>
      <c r="F9" s="2"/>
      <c r="G9" s="2"/>
      <c r="J9" s="59" t="str">
        <f>IF('Allgemeine Angaben'!G20="","",'Allgemeine Angaben'!G20)</f>
        <v/>
      </c>
      <c r="K9" s="6" t="str">
        <f>IF('Allgemeine Angaben'!E20&lt;&gt;"",COUNTA('Allgemeine Angaben'!$E$19:E20),"")</f>
        <v/>
      </c>
      <c r="L9" s="60" t="str">
        <f>IF('Allgemeine Angaben'!E20="","",'Allgemeine Angaben'!E20)</f>
        <v/>
      </c>
      <c r="M9" s="6" t="str">
        <f>IFERROR(VLOOKUP(ROW(A2),$K$8:$L$32,2,0),"")</f>
        <v/>
      </c>
    </row>
    <row r="10" spans="1:16" x14ac:dyDescent="0.2">
      <c r="A10" s="8" t="s">
        <v>36</v>
      </c>
      <c r="B10" s="6"/>
      <c r="C10" s="2"/>
      <c r="D10" s="3"/>
      <c r="F10" s="2"/>
      <c r="G10" s="2"/>
      <c r="J10" s="59" t="str">
        <f>IF('Allgemeine Angaben'!G21="","",'Allgemeine Angaben'!G21)</f>
        <v/>
      </c>
      <c r="K10" s="6" t="str">
        <f>IF('Allgemeine Angaben'!E21&lt;&gt;"",COUNTA('Allgemeine Angaben'!$E$19:E21),"")</f>
        <v/>
      </c>
      <c r="L10" s="60" t="str">
        <f>IF('Allgemeine Angaben'!E21="","",'Allgemeine Angaben'!E21)</f>
        <v/>
      </c>
      <c r="M10" s="6" t="str">
        <f>IFERROR(VLOOKUP(ROW(A3),$K$8:$L$32,2,0),"")</f>
        <v/>
      </c>
    </row>
    <row r="11" spans="1:16" x14ac:dyDescent="0.2">
      <c r="B11" s="7" t="s">
        <v>23</v>
      </c>
      <c r="C11" s="2"/>
      <c r="D11" s="2"/>
      <c r="E11" s="2"/>
      <c r="F11" s="2"/>
      <c r="G11" s="2"/>
      <c r="J11" s="59" t="str">
        <f>IF('Allgemeine Angaben'!G22="","",'Allgemeine Angaben'!G22)</f>
        <v/>
      </c>
      <c r="K11" s="6" t="str">
        <f>IF('Allgemeine Angaben'!E22&lt;&gt;"",COUNTA('Allgemeine Angaben'!$E$19:E22),"")</f>
        <v/>
      </c>
      <c r="L11" s="60" t="str">
        <f>IF('Allgemeine Angaben'!E22="","",'Allgemeine Angaben'!E22)</f>
        <v/>
      </c>
      <c r="M11" s="6" t="str">
        <f>IFERROR(VLOOKUP(ROW(#REF!),$K$8:$L$32,2,0),"")</f>
        <v/>
      </c>
    </row>
    <row r="12" spans="1:16" x14ac:dyDescent="0.2">
      <c r="C12" s="2"/>
      <c r="D12" s="2"/>
      <c r="E12" s="2"/>
      <c r="F12" s="2"/>
      <c r="G12" s="2"/>
      <c r="J12" s="59" t="str">
        <f>IF('Allgemeine Angaben'!G23="","",'Allgemeine Angaben'!G23)</f>
        <v/>
      </c>
      <c r="K12" s="6" t="str">
        <f>IF('Allgemeine Angaben'!E23&lt;&gt;"",COUNTA('Allgemeine Angaben'!$E$19:E23),"")</f>
        <v/>
      </c>
      <c r="L12" s="60" t="str">
        <f>IF('Allgemeine Angaben'!E23="","",'Allgemeine Angaben'!E23)</f>
        <v/>
      </c>
      <c r="M12" s="6" t="str">
        <f t="shared" ref="M12:M17" si="0">IFERROR(VLOOKUP(ROW(A5),$K$8:$L$32,2,0),"")</f>
        <v/>
      </c>
    </row>
    <row r="13" spans="1:16" x14ac:dyDescent="0.2">
      <c r="C13" s="2"/>
      <c r="D13" s="2"/>
      <c r="E13" s="2"/>
      <c r="F13" s="2"/>
      <c r="G13" s="2"/>
      <c r="J13" s="59" t="str">
        <f>IF('Allgemeine Angaben'!G24="","",'Allgemeine Angaben'!G24)</f>
        <v/>
      </c>
      <c r="K13" s="6" t="str">
        <f>IF('Allgemeine Angaben'!E24&lt;&gt;"",COUNTA('Allgemeine Angaben'!$E$19:E24),"")</f>
        <v/>
      </c>
      <c r="L13" s="60" t="str">
        <f>IF('Allgemeine Angaben'!E24="","",'Allgemeine Angaben'!E24)</f>
        <v/>
      </c>
      <c r="M13" s="6" t="str">
        <f t="shared" si="0"/>
        <v/>
      </c>
    </row>
    <row r="14" spans="1:16" x14ac:dyDescent="0.2">
      <c r="A14" s="8" t="s">
        <v>36</v>
      </c>
      <c r="B14" s="6" t="s">
        <v>17</v>
      </c>
      <c r="C14" s="2"/>
      <c r="D14" s="2"/>
      <c r="E14" s="2"/>
      <c r="F14" s="2"/>
      <c r="G14" s="2"/>
      <c r="J14" s="59" t="str">
        <f>IF('Allgemeine Angaben'!G25="","",'Allgemeine Angaben'!G25)</f>
        <v/>
      </c>
      <c r="K14" s="6" t="str">
        <f>IF('Allgemeine Angaben'!E25&lt;&gt;"",COUNTA('Allgemeine Angaben'!$E$19:E25),"")</f>
        <v/>
      </c>
      <c r="L14" s="60" t="str">
        <f>IF('Allgemeine Angaben'!E25="","",'Allgemeine Angaben'!E25)</f>
        <v/>
      </c>
      <c r="M14" s="6" t="str">
        <f t="shared" si="0"/>
        <v/>
      </c>
    </row>
    <row r="15" spans="1:16" x14ac:dyDescent="0.2">
      <c r="B15" s="6" t="s">
        <v>18</v>
      </c>
      <c r="C15" s="2"/>
      <c r="D15" s="8"/>
      <c r="E15" s="2"/>
      <c r="F15" s="2"/>
      <c r="G15" s="2"/>
      <c r="J15" s="59" t="str">
        <f>IF('Allgemeine Angaben'!G26="","",'Allgemeine Angaben'!G26)</f>
        <v/>
      </c>
      <c r="K15" s="6" t="str">
        <f>IF('Allgemeine Angaben'!E26&lt;&gt;"",COUNTA('Allgemeine Angaben'!$E$19:E26),"")</f>
        <v/>
      </c>
      <c r="L15" s="60" t="str">
        <f>IF('Allgemeine Angaben'!E26="","",'Allgemeine Angaben'!E26)</f>
        <v/>
      </c>
      <c r="M15" s="6" t="str">
        <f t="shared" si="0"/>
        <v/>
      </c>
    </row>
    <row r="16" spans="1:16" x14ac:dyDescent="0.2">
      <c r="B16" s="6"/>
      <c r="C16" s="2"/>
      <c r="D16" s="2"/>
      <c r="E16" s="2"/>
      <c r="F16" s="2"/>
      <c r="G16" s="2"/>
      <c r="J16" s="59" t="str">
        <f>IF('Allgemeine Angaben'!G27="","",'Allgemeine Angaben'!G27)</f>
        <v/>
      </c>
      <c r="K16" s="6" t="str">
        <f>IF('Allgemeine Angaben'!E27&lt;&gt;"",COUNTA('Allgemeine Angaben'!$E$19:E27),"")</f>
        <v/>
      </c>
      <c r="L16" s="60" t="str">
        <f>IF('Allgemeine Angaben'!E27="","",'Allgemeine Angaben'!E27)</f>
        <v/>
      </c>
      <c r="M16" s="6" t="str">
        <f t="shared" si="0"/>
        <v/>
      </c>
    </row>
    <row r="17" spans="1:13" x14ac:dyDescent="0.2">
      <c r="B17" s="2"/>
      <c r="C17" s="2"/>
      <c r="D17" s="2"/>
      <c r="E17" s="2"/>
      <c r="F17" s="2"/>
      <c r="G17" s="2"/>
      <c r="J17" s="165" t="str">
        <f>IF('Allgemeine Angaben'!G28="","",'Allgemeine Angaben'!G28)</f>
        <v/>
      </c>
      <c r="K17" s="166" t="str">
        <f>IF('Allgemeine Angaben'!E28&lt;&gt;"",COUNTA('Allgemeine Angaben'!$E$19:E28),"")</f>
        <v/>
      </c>
      <c r="L17" s="167" t="str">
        <f>IF('Allgemeine Angaben'!E28="","",'Allgemeine Angaben'!E28)</f>
        <v/>
      </c>
      <c r="M17" s="166" t="str">
        <f t="shared" si="0"/>
        <v/>
      </c>
    </row>
    <row r="18" spans="1:13" x14ac:dyDescent="0.2">
      <c r="D18" s="8" t="s">
        <v>60</v>
      </c>
      <c r="E18" s="6" t="s">
        <v>61</v>
      </c>
      <c r="J18" s="168"/>
      <c r="K18" s="2"/>
      <c r="L18" s="169"/>
      <c r="M18" s="2"/>
    </row>
    <row r="19" spans="1:13" x14ac:dyDescent="0.2">
      <c r="E19" s="6" t="s">
        <v>62</v>
      </c>
      <c r="J19" s="168"/>
      <c r="K19" s="2"/>
      <c r="L19" s="169"/>
      <c r="M19" s="2"/>
    </row>
    <row r="20" spans="1:13" x14ac:dyDescent="0.2">
      <c r="E20" s="6" t="s">
        <v>63</v>
      </c>
      <c r="J20" s="168"/>
      <c r="K20" s="2"/>
      <c r="L20" s="169"/>
      <c r="M20" s="2"/>
    </row>
    <row r="21" spans="1:13" x14ac:dyDescent="0.2">
      <c r="E21" s="6" t="s">
        <v>64</v>
      </c>
      <c r="J21" s="168"/>
      <c r="K21" s="2"/>
      <c r="L21" s="169"/>
      <c r="M21" s="2"/>
    </row>
    <row r="22" spans="1:13" x14ac:dyDescent="0.2">
      <c r="E22" s="58" t="s">
        <v>65</v>
      </c>
      <c r="J22" s="168"/>
      <c r="K22" s="2"/>
      <c r="L22" s="169"/>
      <c r="M22" s="2"/>
    </row>
    <row r="23" spans="1:13" x14ac:dyDescent="0.2">
      <c r="J23" s="168"/>
      <c r="K23" s="2"/>
      <c r="L23" s="169"/>
      <c r="M23" s="2"/>
    </row>
    <row r="24" spans="1:13" x14ac:dyDescent="0.2">
      <c r="E24" s="248"/>
      <c r="J24" s="168"/>
      <c r="K24" s="2"/>
      <c r="L24" s="169"/>
      <c r="M24" s="2"/>
    </row>
    <row r="25" spans="1:13" x14ac:dyDescent="0.2">
      <c r="J25" s="168"/>
      <c r="K25" s="2"/>
      <c r="L25" s="169"/>
      <c r="M25" s="2"/>
    </row>
    <row r="26" spans="1:13" x14ac:dyDescent="0.2">
      <c r="A26" s="57" t="s">
        <v>37</v>
      </c>
      <c r="B26" s="6"/>
      <c r="D26" s="8"/>
      <c r="E26" s="162"/>
      <c r="J26" s="168"/>
      <c r="K26" s="2"/>
      <c r="L26" s="169"/>
      <c r="M26" s="2"/>
    </row>
    <row r="27" spans="1:13" x14ac:dyDescent="0.2">
      <c r="D27" s="2"/>
      <c r="E27" s="162"/>
      <c r="J27" s="168"/>
      <c r="K27" s="2"/>
      <c r="L27" s="169"/>
      <c r="M27" s="2"/>
    </row>
    <row r="28" spans="1:13" x14ac:dyDescent="0.2">
      <c r="A28" s="57" t="s">
        <v>72</v>
      </c>
      <c r="B28" s="55" t="s">
        <v>73</v>
      </c>
      <c r="D28" s="2"/>
      <c r="E28" s="2"/>
      <c r="J28" s="168"/>
      <c r="K28" s="2"/>
      <c r="L28" s="169"/>
      <c r="M28" s="2"/>
    </row>
    <row r="29" spans="1:13" x14ac:dyDescent="0.2">
      <c r="B29" s="55" t="s">
        <v>24</v>
      </c>
      <c r="J29" s="168"/>
      <c r="K29" s="2"/>
      <c r="L29" s="169"/>
      <c r="M29" s="2"/>
    </row>
    <row r="30" spans="1:13" x14ac:dyDescent="0.2">
      <c r="B30" s="55" t="s">
        <v>25</v>
      </c>
      <c r="J30" s="168"/>
      <c r="K30" s="2"/>
      <c r="L30" s="169"/>
      <c r="M30" s="2"/>
    </row>
    <row r="31" spans="1:13" x14ac:dyDescent="0.2">
      <c r="B31" s="55" t="s">
        <v>19</v>
      </c>
      <c r="J31" s="168"/>
      <c r="K31" s="2"/>
      <c r="L31" s="169"/>
      <c r="M31" s="2"/>
    </row>
    <row r="32" spans="1:13" x14ac:dyDescent="0.2">
      <c r="B32" s="55" t="s">
        <v>20</v>
      </c>
      <c r="J32" s="168"/>
      <c r="K32" s="2"/>
      <c r="L32" s="169"/>
      <c r="M32" s="2"/>
    </row>
    <row r="33" spans="2:11" x14ac:dyDescent="0.2">
      <c r="B33" s="55" t="s">
        <v>21</v>
      </c>
      <c r="J33" s="61"/>
      <c r="K33" s="62"/>
    </row>
    <row r="34" spans="2:11" x14ac:dyDescent="0.2">
      <c r="B34" s="55" t="s">
        <v>22</v>
      </c>
    </row>
    <row r="35" spans="2:11" x14ac:dyDescent="0.2">
      <c r="B35" s="55" t="s">
        <v>147</v>
      </c>
    </row>
    <row r="36" spans="2:11" x14ac:dyDescent="0.2">
      <c r="B36" s="55" t="s">
        <v>148</v>
      </c>
    </row>
    <row r="37" spans="2:11" x14ac:dyDescent="0.2">
      <c r="B37" s="55" t="s">
        <v>394</v>
      </c>
    </row>
    <row r="38" spans="2:11" x14ac:dyDescent="0.2">
      <c r="B38" s="55" t="s">
        <v>395</v>
      </c>
    </row>
    <row r="39" spans="2:11" x14ac:dyDescent="0.2">
      <c r="B39" s="55" t="s">
        <v>396</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P2"/>
  <sheetViews>
    <sheetView topLeftCell="FS1" zoomScaleNormal="100" workbookViewId="0">
      <selection activeCell="FS2" sqref="FS2"/>
    </sheetView>
  </sheetViews>
  <sheetFormatPr baseColWidth="10" defaultRowHeight="12" x14ac:dyDescent="0.2"/>
  <cols>
    <col min="1" max="12" width="11.42578125" style="39" customWidth="1"/>
    <col min="13" max="13" width="12.140625" style="39" customWidth="1"/>
    <col min="14" max="137" width="11.42578125" style="39" customWidth="1"/>
    <col min="138" max="16384" width="11.42578125" style="39"/>
  </cols>
  <sheetData>
    <row r="1" spans="1:198" s="40" customFormat="1" ht="360" x14ac:dyDescent="0.25">
      <c r="A1" s="41" t="s">
        <v>52</v>
      </c>
      <c r="B1" s="41" t="s">
        <v>41</v>
      </c>
      <c r="C1" s="41" t="str">
        <f>CONCATENATE("Kalenderjahr ",[1]Zusammenfassung!H2)</f>
        <v xml:space="preserve">Kalenderjahr </v>
      </c>
      <c r="D1" s="41" t="s">
        <v>42</v>
      </c>
      <c r="E1" s="41" t="s">
        <v>13</v>
      </c>
      <c r="F1" s="41" t="s">
        <v>43</v>
      </c>
      <c r="G1" s="41" t="s">
        <v>44</v>
      </c>
      <c r="H1" s="41" t="s">
        <v>68</v>
      </c>
      <c r="I1" s="41" t="s">
        <v>67</v>
      </c>
      <c r="J1" s="41" t="s">
        <v>45</v>
      </c>
      <c r="K1" s="41" t="s">
        <v>46</v>
      </c>
      <c r="L1" s="41" t="s">
        <v>392</v>
      </c>
      <c r="M1" s="41" t="str">
        <f>CONCATENATE("Gesamtfallzahl ",[2]Zusammenfassung!B2)</f>
        <v xml:space="preserve">Gesamtfallzahl </v>
      </c>
      <c r="N1" s="41" t="s">
        <v>149</v>
      </c>
      <c r="O1" s="41" t="s">
        <v>234</v>
      </c>
      <c r="P1" s="41" t="s">
        <v>236</v>
      </c>
      <c r="Q1" s="41" t="s">
        <v>235</v>
      </c>
      <c r="R1" s="41" t="s">
        <v>237</v>
      </c>
      <c r="S1" s="41" t="s">
        <v>238</v>
      </c>
      <c r="T1" s="41" t="s">
        <v>239</v>
      </c>
      <c r="U1" s="41" t="s">
        <v>240</v>
      </c>
      <c r="V1" s="172" t="s">
        <v>241</v>
      </c>
      <c r="W1" s="172" t="s">
        <v>111</v>
      </c>
      <c r="X1" s="41" t="s">
        <v>180</v>
      </c>
      <c r="Y1" s="41" t="s">
        <v>181</v>
      </c>
      <c r="Z1" s="41" t="s">
        <v>182</v>
      </c>
      <c r="AA1" s="41" t="s">
        <v>183</v>
      </c>
      <c r="AB1" s="41" t="s">
        <v>184</v>
      </c>
      <c r="AC1" s="41" t="s">
        <v>185</v>
      </c>
      <c r="AD1" s="41" t="s">
        <v>130</v>
      </c>
      <c r="AE1" s="240" t="s">
        <v>186</v>
      </c>
      <c r="AF1" s="240" t="s">
        <v>187</v>
      </c>
      <c r="AG1" s="41" t="s">
        <v>131</v>
      </c>
      <c r="AH1" s="41" t="s">
        <v>132</v>
      </c>
      <c r="AI1" s="41" t="s">
        <v>188</v>
      </c>
      <c r="AJ1" s="41" t="s">
        <v>189</v>
      </c>
      <c r="AK1" s="41" t="s">
        <v>190</v>
      </c>
      <c r="AL1" s="41" t="s">
        <v>191</v>
      </c>
      <c r="AM1" s="41" t="s">
        <v>192</v>
      </c>
      <c r="AN1" s="41" t="s">
        <v>193</v>
      </c>
      <c r="AO1" s="41" t="s">
        <v>194</v>
      </c>
      <c r="AP1" s="41" t="s">
        <v>195</v>
      </c>
      <c r="AQ1" s="41" t="s">
        <v>196</v>
      </c>
      <c r="AR1" s="41" t="s">
        <v>197</v>
      </c>
      <c r="AS1" s="41" t="s">
        <v>198</v>
      </c>
      <c r="AT1" s="41" t="s">
        <v>199</v>
      </c>
      <c r="AU1" s="41" t="s">
        <v>200</v>
      </c>
      <c r="AV1" s="41" t="s">
        <v>201</v>
      </c>
      <c r="AW1" s="41" t="s">
        <v>202</v>
      </c>
      <c r="AX1" s="41" t="s">
        <v>203</v>
      </c>
      <c r="AY1" s="41" t="s">
        <v>204</v>
      </c>
      <c r="AZ1" s="41" t="s">
        <v>205</v>
      </c>
      <c r="BA1" s="172" t="s">
        <v>206</v>
      </c>
      <c r="BB1" s="41" t="s">
        <v>207</v>
      </c>
      <c r="BC1" s="41" t="s">
        <v>133</v>
      </c>
      <c r="BD1" s="41" t="s">
        <v>134</v>
      </c>
      <c r="BE1" s="41" t="s">
        <v>135</v>
      </c>
      <c r="BF1" s="41" t="s">
        <v>136</v>
      </c>
      <c r="BG1" s="41" t="s">
        <v>137</v>
      </c>
      <c r="BH1" s="41" t="s">
        <v>138</v>
      </c>
      <c r="BI1" s="41" t="s">
        <v>139</v>
      </c>
      <c r="BJ1" s="41" t="s">
        <v>140</v>
      </c>
      <c r="BK1" s="41" t="s">
        <v>141</v>
      </c>
      <c r="BL1" s="41" t="s">
        <v>142</v>
      </c>
      <c r="BM1" s="41" t="s">
        <v>143</v>
      </c>
      <c r="BN1" s="41" t="s">
        <v>208</v>
      </c>
      <c r="BO1" s="41" t="s">
        <v>209</v>
      </c>
      <c r="BP1" s="41" t="s">
        <v>210</v>
      </c>
      <c r="BQ1" s="41" t="s">
        <v>211</v>
      </c>
      <c r="BR1" s="41" t="s">
        <v>212</v>
      </c>
      <c r="BS1" s="41" t="s">
        <v>213</v>
      </c>
      <c r="BT1" s="41" t="s">
        <v>278</v>
      </c>
      <c r="BU1" s="41" t="s">
        <v>279</v>
      </c>
      <c r="BV1" s="41" t="s">
        <v>280</v>
      </c>
      <c r="BW1" s="41" t="s">
        <v>281</v>
      </c>
      <c r="BX1" s="41" t="s">
        <v>282</v>
      </c>
      <c r="BY1" s="41" t="s">
        <v>283</v>
      </c>
      <c r="BZ1" s="41" t="s">
        <v>284</v>
      </c>
      <c r="CA1" s="41" t="s">
        <v>285</v>
      </c>
      <c r="CB1" s="41" t="s">
        <v>286</v>
      </c>
      <c r="CC1" s="41" t="s">
        <v>287</v>
      </c>
      <c r="CD1" s="41" t="s">
        <v>288</v>
      </c>
      <c r="CE1" s="41" t="s">
        <v>289</v>
      </c>
      <c r="CF1" s="41" t="s">
        <v>290</v>
      </c>
      <c r="CG1" s="41" t="s">
        <v>291</v>
      </c>
      <c r="CH1" s="41" t="s">
        <v>292</v>
      </c>
      <c r="CI1" s="41" t="s">
        <v>293</v>
      </c>
      <c r="CJ1" s="41" t="s">
        <v>294</v>
      </c>
      <c r="CK1" s="41" t="s">
        <v>295</v>
      </c>
      <c r="CL1" s="41" t="s">
        <v>300</v>
      </c>
      <c r="CM1" s="41" t="s">
        <v>301</v>
      </c>
      <c r="CN1" s="41" t="s">
        <v>302</v>
      </c>
      <c r="CO1" s="41" t="s">
        <v>303</v>
      </c>
      <c r="CP1" s="41" t="s">
        <v>304</v>
      </c>
      <c r="CQ1" s="41" t="s">
        <v>305</v>
      </c>
      <c r="CR1" s="41" t="s">
        <v>296</v>
      </c>
      <c r="CS1" s="41" t="s">
        <v>297</v>
      </c>
      <c r="CT1" s="41" t="s">
        <v>298</v>
      </c>
      <c r="CU1" s="41" t="s">
        <v>306</v>
      </c>
      <c r="CV1" s="41" t="s">
        <v>299</v>
      </c>
      <c r="CW1" s="41" t="s">
        <v>214</v>
      </c>
      <c r="CX1" s="41" t="s">
        <v>215</v>
      </c>
      <c r="CY1" s="41" t="s">
        <v>216</v>
      </c>
      <c r="CZ1" s="41" t="s">
        <v>217</v>
      </c>
      <c r="DA1" s="41" t="s">
        <v>218</v>
      </c>
      <c r="DB1" s="41" t="s">
        <v>219</v>
      </c>
      <c r="DC1" s="41" t="s">
        <v>220</v>
      </c>
      <c r="DD1" s="41" t="s">
        <v>307</v>
      </c>
      <c r="DE1" s="41" t="s">
        <v>221</v>
      </c>
      <c r="DF1" s="41" t="s">
        <v>222</v>
      </c>
      <c r="DG1" s="41" t="s">
        <v>223</v>
      </c>
      <c r="DH1" s="41" t="s">
        <v>224</v>
      </c>
      <c r="DI1" s="41" t="s">
        <v>225</v>
      </c>
      <c r="DJ1" s="41" t="s">
        <v>308</v>
      </c>
      <c r="DK1" s="41" t="s">
        <v>309</v>
      </c>
      <c r="DL1" s="41" t="s">
        <v>310</v>
      </c>
      <c r="DM1" s="41" t="s">
        <v>311</v>
      </c>
      <c r="DN1" s="41" t="s">
        <v>312</v>
      </c>
      <c r="DO1" s="41" t="s">
        <v>313</v>
      </c>
      <c r="DP1" s="41" t="s">
        <v>314</v>
      </c>
      <c r="DQ1" s="41" t="s">
        <v>315</v>
      </c>
      <c r="DR1" s="41" t="s">
        <v>316</v>
      </c>
      <c r="DS1" s="41" t="s">
        <v>317</v>
      </c>
      <c r="DT1" s="41" t="s">
        <v>318</v>
      </c>
      <c r="DU1" s="41" t="s">
        <v>319</v>
      </c>
      <c r="DV1" s="41" t="s">
        <v>320</v>
      </c>
      <c r="DW1" s="41" t="s">
        <v>321</v>
      </c>
      <c r="DX1" s="41" t="s">
        <v>322</v>
      </c>
      <c r="DY1" s="41" t="s">
        <v>323</v>
      </c>
      <c r="DZ1" s="41" t="s">
        <v>324</v>
      </c>
      <c r="EA1" s="41" t="s">
        <v>325</v>
      </c>
      <c r="EB1" s="41" t="s">
        <v>326</v>
      </c>
      <c r="EC1" s="41" t="s">
        <v>327</v>
      </c>
      <c r="ED1" s="41" t="s">
        <v>328</v>
      </c>
      <c r="EE1" s="41" t="s">
        <v>329</v>
      </c>
      <c r="EF1" s="41" t="s">
        <v>330</v>
      </c>
      <c r="EG1" s="41" t="s">
        <v>331</v>
      </c>
      <c r="EH1" s="41" t="s">
        <v>332</v>
      </c>
      <c r="EI1" s="41" t="s">
        <v>333</v>
      </c>
      <c r="EJ1" s="41" t="s">
        <v>334</v>
      </c>
      <c r="EK1" s="41" t="s">
        <v>335</v>
      </c>
      <c r="EL1" s="41" t="s">
        <v>336</v>
      </c>
      <c r="EM1" s="41" t="s">
        <v>337</v>
      </c>
      <c r="EN1" s="41" t="s">
        <v>338</v>
      </c>
      <c r="EO1" s="41" t="s">
        <v>339</v>
      </c>
      <c r="EP1" s="41" t="s">
        <v>340</v>
      </c>
      <c r="EQ1" s="41" t="s">
        <v>341</v>
      </c>
      <c r="ER1" s="41" t="s">
        <v>342</v>
      </c>
      <c r="ES1" s="41" t="s">
        <v>343</v>
      </c>
      <c r="ET1" s="41" t="s">
        <v>344</v>
      </c>
      <c r="EU1" s="41" t="s">
        <v>345</v>
      </c>
      <c r="EV1" s="41" t="s">
        <v>346</v>
      </c>
      <c r="EW1" s="41" t="s">
        <v>347</v>
      </c>
      <c r="EX1" s="41" t="s">
        <v>348</v>
      </c>
      <c r="EY1" s="41" t="s">
        <v>349</v>
      </c>
      <c r="EZ1" s="41" t="s">
        <v>350</v>
      </c>
      <c r="FA1" s="41" t="s">
        <v>351</v>
      </c>
      <c r="FB1" s="41" t="s">
        <v>352</v>
      </c>
      <c r="FC1" s="41" t="s">
        <v>353</v>
      </c>
      <c r="FD1" s="41" t="s">
        <v>354</v>
      </c>
      <c r="FE1" s="41" t="s">
        <v>355</v>
      </c>
      <c r="FF1" s="41" t="s">
        <v>356</v>
      </c>
      <c r="FG1" s="41" t="s">
        <v>357</v>
      </c>
      <c r="FH1" s="41" t="s">
        <v>358</v>
      </c>
      <c r="FI1" s="41" t="s">
        <v>359</v>
      </c>
      <c r="FJ1" s="41" t="s">
        <v>360</v>
      </c>
      <c r="FK1" s="41" t="s">
        <v>361</v>
      </c>
      <c r="FL1" s="41" t="s">
        <v>362</v>
      </c>
      <c r="FM1" s="41" t="s">
        <v>363</v>
      </c>
      <c r="FN1" s="41" t="s">
        <v>364</v>
      </c>
      <c r="FO1" s="41" t="s">
        <v>365</v>
      </c>
      <c r="FP1" s="41" t="s">
        <v>366</v>
      </c>
      <c r="FQ1" s="41" t="s">
        <v>367</v>
      </c>
      <c r="FR1" s="41" t="s">
        <v>368</v>
      </c>
      <c r="FS1" s="41" t="s">
        <v>369</v>
      </c>
      <c r="FT1" s="41" t="s">
        <v>370</v>
      </c>
      <c r="FU1" s="41" t="s">
        <v>371</v>
      </c>
      <c r="FV1" s="41" t="s">
        <v>372</v>
      </c>
      <c r="FW1" s="41" t="s">
        <v>373</v>
      </c>
      <c r="FX1" s="41" t="s">
        <v>374</v>
      </c>
      <c r="FY1" s="41" t="s">
        <v>375</v>
      </c>
      <c r="FZ1" s="41" t="s">
        <v>376</v>
      </c>
      <c r="GA1" s="41" t="s">
        <v>377</v>
      </c>
      <c r="GB1" s="41" t="s">
        <v>378</v>
      </c>
      <c r="GC1" s="41" t="s">
        <v>379</v>
      </c>
      <c r="GD1" s="41" t="s">
        <v>226</v>
      </c>
      <c r="GE1" s="41" t="s">
        <v>227</v>
      </c>
      <c r="GF1" s="41" t="s">
        <v>228</v>
      </c>
      <c r="GG1" s="41" t="s">
        <v>229</v>
      </c>
      <c r="GH1" s="41" t="s">
        <v>230</v>
      </c>
      <c r="GI1" s="41" t="s">
        <v>231</v>
      </c>
      <c r="GJ1" s="41" t="s">
        <v>380</v>
      </c>
      <c r="GK1" s="41" t="s">
        <v>381</v>
      </c>
      <c r="GL1" s="41" t="s">
        <v>382</v>
      </c>
      <c r="GM1" s="41" t="s">
        <v>383</v>
      </c>
      <c r="GN1" s="41" t="s">
        <v>384</v>
      </c>
      <c r="GO1" s="41" t="s">
        <v>385</v>
      </c>
      <c r="GP1" s="41" t="s">
        <v>145</v>
      </c>
    </row>
    <row r="2" spans="1:198" ht="36" x14ac:dyDescent="0.2">
      <c r="A2" s="42" t="str">
        <f>IF('Allgemeine Angaben'!K4="","",'Allgemeine Angaben'!K4)</f>
        <v/>
      </c>
      <c r="B2" s="42" t="str">
        <f>IF('Allgemeine Angaben'!E6="","",'Allgemeine Angaben'!E6)</f>
        <v/>
      </c>
      <c r="C2" s="42" t="str">
        <f>IF('Allgemeine Angaben'!J10="","",'Allgemeine Angaben'!J10)</f>
        <v/>
      </c>
      <c r="D2" s="43" t="str">
        <f>IF('Allgemeine Angaben'!J11="","",'Allgemeine Angaben'!J11)</f>
        <v/>
      </c>
      <c r="E2" s="42" t="str">
        <f>IF('Allgemeine Angaben'!J8="","",'Allgemeine Angaben'!J8)</f>
        <v/>
      </c>
      <c r="F2" s="42" t="str">
        <f>IF('Allgemeine Angaben'!J12="","",'Allgemeine Angaben'!J12)</f>
        <v/>
      </c>
      <c r="G2" s="44" t="str">
        <f>IF('Allgemeine Angaben'!J13="","",'Allgemeine Angaben'!J13)</f>
        <v/>
      </c>
      <c r="H2" s="44" t="str">
        <f>IF('Allgemeine Angaben'!J15="","",'Allgemeine Angaben'!J15)</f>
        <v/>
      </c>
      <c r="I2" s="44" t="str">
        <f>IF('Allgemeine Angaben'!J16="","",'Allgemeine Angaben'!J16)</f>
        <v/>
      </c>
      <c r="J2" s="42">
        <f>COUNTIF('Allgemeine Angaben'!G19:G28,"SHO")</f>
        <v>0</v>
      </c>
      <c r="K2" s="42">
        <f>COUNTIF('Allgemeine Angaben'!G19:G28,"HO")</f>
        <v>0</v>
      </c>
      <c r="L2" s="42">
        <f>COUNTIF('Allgemeine Angaben'!G19:G28,"kein S/HO")</f>
        <v>0</v>
      </c>
      <c r="M2" s="44">
        <f>IF(Zusammenfassung!D5="","",Zusammenfassung!D5)</f>
        <v>0</v>
      </c>
      <c r="N2" s="44" t="str">
        <f>IF(Zusammenfassung!D7="","",Zusammenfassung!D7)</f>
        <v/>
      </c>
      <c r="O2" s="44">
        <f>IF('2.2.3 Fallzahlen'!O8="","",'2.2.3 Fallzahlen'!O8)</f>
        <v>0</v>
      </c>
      <c r="P2" s="44">
        <f>'QI Schulter'!G17-'QI Schulter'!F17</f>
        <v>0</v>
      </c>
      <c r="Q2" s="44">
        <f>IF('2.2.3 Fallzahlen'!O9="","",'2.2.3 Fallzahlen'!O9)</f>
        <v>0</v>
      </c>
      <c r="R2" s="44">
        <f>IF('2.2.3 Fallzahlen'!O14="","",'2.2.3 Fallzahlen'!O14)</f>
        <v>0</v>
      </c>
      <c r="S2" s="44">
        <f>IF('2.2.3 Fallzahlen'!O15="","",'2.2.3 Fallzahlen'!O15)</f>
        <v>0</v>
      </c>
      <c r="T2" s="44">
        <f>IF('2.2.3 Fallzahlen'!O20="","",'2.2.3 Fallzahlen'!O20)</f>
        <v>0</v>
      </c>
      <c r="U2" s="173">
        <f>IF('2.2.3 Fallzahlen'!O21="","",'2.2.3 Fallzahlen'!O21)</f>
        <v>0</v>
      </c>
      <c r="V2" s="173" t="str">
        <f>IF('2.2.3 Fallzahlen'!D28="","",'2.2.3 Fallzahlen'!D28)</f>
        <v/>
      </c>
      <c r="W2" s="173" t="str">
        <f>IF(Zusammenfassung!D35="","",Zusammenfassung!D35)</f>
        <v/>
      </c>
      <c r="X2" s="44">
        <f>IF('QI Schulter'!F8="","",'QI Schulter'!F8)</f>
        <v>0</v>
      </c>
      <c r="Y2" s="44">
        <f>IF('QI Schulter'!F9="","",'QI Schulter'!F9)</f>
        <v>0</v>
      </c>
      <c r="Z2" s="44">
        <f>IF('QI Schulter'!F10="","",'QI Schulter'!F10)</f>
        <v>0</v>
      </c>
      <c r="AA2" s="44">
        <f>IF('QI Schulter'!F11="","",'QI Schulter'!F11)</f>
        <v>0</v>
      </c>
      <c r="AB2" s="44">
        <f>IF('QI Schulter'!F12="","",'QI Schulter'!F12)</f>
        <v>0</v>
      </c>
      <c r="AC2" s="44">
        <f>IF('QI Schulter'!F13="","",'QI Schulter'!F13)</f>
        <v>0</v>
      </c>
      <c r="AD2" s="44">
        <f>IF('QI Schulter'!F17="","",'QI Schulter'!F17)</f>
        <v>0</v>
      </c>
      <c r="AE2" s="44">
        <f>IF('QI Schulter'!G17="","",'QI Schulter'!G17)</f>
        <v>0</v>
      </c>
      <c r="AF2" s="47" t="str">
        <f>IF('QI Schulter'!H17="","",'QI Schulter'!H17)</f>
        <v>---</v>
      </c>
      <c r="AG2" s="44" t="str">
        <f>IF('QI Schulter'!I17="","",'QI Schulter'!I17)</f>
        <v>Anforderungen erfüllt</v>
      </c>
      <c r="AH2" s="44" t="str">
        <f>IF('QI Schulter'!J17="","",'QI Schulter'!J17)</f>
        <v/>
      </c>
      <c r="AI2" s="44" t="str">
        <f>IF('QI Schulter'!K17="","",'QI Schulter'!K17)</f>
        <v/>
      </c>
      <c r="AJ2" s="42" t="str">
        <f>IF('QI Schulter'!F20="","",'QI Schulter'!F20)</f>
        <v/>
      </c>
      <c r="AK2" s="42">
        <f>IF('QI Schulter'!G20="","",'QI Schulter'!G20)</f>
        <v>0</v>
      </c>
      <c r="AL2" s="47" t="str">
        <f>IF('QI Schulter'!H20="","",'QI Schulter'!H20)</f>
        <v/>
      </c>
      <c r="AM2" s="42" t="str">
        <f>IF('QI Schulter'!I20="","",'QI Schulter'!I20)</f>
        <v>Indikator unvollständig</v>
      </c>
      <c r="AN2" s="42" t="str">
        <f>IF('QI Schulter'!J20="","",'QI Schulter'!J20)</f>
        <v/>
      </c>
      <c r="AO2" s="42" t="str">
        <f>IF('QI Schulter'!K20="","",'QI Schulter'!K20)</f>
        <v/>
      </c>
      <c r="AP2" s="42" t="str">
        <f>IF('QI Schulter'!F21="","",'QI Schulter'!F21)</f>
        <v/>
      </c>
      <c r="AQ2" s="42">
        <f>IF('QI Schulter'!G21="","",'QI Schulter'!G21)</f>
        <v>0</v>
      </c>
      <c r="AR2" s="47" t="str">
        <f>IF('QI Schulter'!H21="","",'QI Schulter'!H21)</f>
        <v/>
      </c>
      <c r="AS2" s="42" t="str">
        <f>IF('QI Schulter'!I21="","",'QI Schulter'!I21)</f>
        <v>Indikator unvollständig</v>
      </c>
      <c r="AT2" s="42" t="str">
        <f>IF('QI Schulter'!J21="","",'QI Schulter'!J21)</f>
        <v/>
      </c>
      <c r="AU2" s="42" t="str">
        <f>IF('QI Schulter'!K21="","",'QI Schulter'!K21)</f>
        <v/>
      </c>
      <c r="AV2" s="42" t="str">
        <f>IF('QI Schulter'!F22="","",'QI Schulter'!F22)</f>
        <v/>
      </c>
      <c r="AW2" s="42">
        <f>IF('QI Schulter'!G22="","",'QI Schulter'!G22)</f>
        <v>0</v>
      </c>
      <c r="AX2" s="47" t="str">
        <f>IF('QI Schulter'!H22="","",'QI Schulter'!H22)</f>
        <v/>
      </c>
      <c r="AY2" s="42" t="str">
        <f>IF('QI Schulter'!I22="","",'QI Schulter'!I22)</f>
        <v>Indikator unvollständig</v>
      </c>
      <c r="AZ2" s="42" t="str">
        <f>IF('QI Schulter'!J22="","",'QI Schulter'!J22)</f>
        <v/>
      </c>
      <c r="BA2" s="42" t="str">
        <f>IF('QI Schulter'!K22="","",'QI Schulter'!K22)</f>
        <v/>
      </c>
      <c r="BB2" s="174" t="str">
        <f>IF('QI Schulter'!F23="","",'QI Schulter'!F23)</f>
        <v/>
      </c>
      <c r="BC2" s="174">
        <f>IF('QI Schulter'!G23="","",'QI Schulter'!G23)</f>
        <v>0</v>
      </c>
      <c r="BD2" s="47" t="str">
        <f>IF('QI Schulter'!H23="","",'QI Schulter'!H23)</f>
        <v/>
      </c>
      <c r="BE2" s="42" t="str">
        <f>IF('QI Schulter'!I23="","",'QI Schulter'!I23)</f>
        <v>Indikator unvollständig</v>
      </c>
      <c r="BF2" s="42" t="str">
        <f>IF('QI Schulter'!J23="","",'QI Schulter'!J23)</f>
        <v/>
      </c>
      <c r="BG2" s="42" t="str">
        <f>IF('QI Schulter'!K23="","",'QI Schulter'!K23)</f>
        <v/>
      </c>
      <c r="BH2" s="42" t="str">
        <f>IF('QI Schulter'!F24="","",'QI Schulter'!F24)</f>
        <v/>
      </c>
      <c r="BI2" s="42">
        <f>IF('QI Schulter'!G24="","",'QI Schulter'!G24)</f>
        <v>0</v>
      </c>
      <c r="BJ2" s="47" t="str">
        <f>IF('QI Schulter'!H24="","",'QI Schulter'!H24)</f>
        <v/>
      </c>
      <c r="BK2" s="42" t="str">
        <f>IF('QI Schulter'!I24="","",'QI Schulter'!I24)</f>
        <v>Indikator unvollständig</v>
      </c>
      <c r="BL2" s="42" t="str">
        <f>IF('QI Schulter'!J24="","",'QI Schulter'!J24)</f>
        <v/>
      </c>
      <c r="BM2" s="42" t="str">
        <f>IF('QI Schulter'!K24="","",'QI Schulter'!K24)</f>
        <v/>
      </c>
      <c r="BN2" s="42" t="str">
        <f>IF('QI Schulter'!F25="","",'QI Schulter'!F25)</f>
        <v/>
      </c>
      <c r="BO2" s="42">
        <f>IF('QI Schulter'!G25="","",'QI Schulter'!G25)</f>
        <v>0</v>
      </c>
      <c r="BP2" s="47" t="str">
        <f>IF('QI Schulter'!H25="","",'QI Schulter'!H25)</f>
        <v/>
      </c>
      <c r="BQ2" s="42" t="str">
        <f>IF('QI Schulter'!I25="","",'QI Schulter'!I25)</f>
        <v>Indikator unvollständig</v>
      </c>
      <c r="BR2" s="42" t="str">
        <f>IF('QI Schulter'!J25="","",'QI Schulter'!J25)</f>
        <v/>
      </c>
      <c r="BS2" s="42" t="str">
        <f>IF('QI Schulter'!K25="","",'QI Schulter'!K25)</f>
        <v/>
      </c>
      <c r="BT2" s="42" t="str">
        <f>IF('QI Schulter'!F31="","",'QI Schulter'!F31)</f>
        <v/>
      </c>
      <c r="BU2" s="42">
        <f>IF('QI Schulter'!G31="","",'QI Schulter'!G31)</f>
        <v>0</v>
      </c>
      <c r="BV2" s="47" t="str">
        <f>IF('QI Schulter'!H31="","",'QI Schulter'!H31)</f>
        <v/>
      </c>
      <c r="BW2" s="42" t="str">
        <f>IF('QI Schulter'!I31="","",'QI Schulter'!I31)</f>
        <v>Indikator unvollständig</v>
      </c>
      <c r="BX2" s="42" t="str">
        <f>IF('QI Schulter'!J31="","",'QI Schulter'!J31)</f>
        <v/>
      </c>
      <c r="BY2" s="42" t="str">
        <f>IF('QI Schulter'!K31="","",'QI Schulter'!K31)</f>
        <v/>
      </c>
      <c r="BZ2" s="42" t="str">
        <f>IF('QI Schulter'!F32="","",'QI Schulter'!F32)</f>
        <v/>
      </c>
      <c r="CA2" s="42">
        <f>IF('QI Schulter'!G32="","",'QI Schulter'!G32)</f>
        <v>0</v>
      </c>
      <c r="CB2" s="47" t="str">
        <f>IF('QI Schulter'!H32="","",'QI Schulter'!H32)</f>
        <v/>
      </c>
      <c r="CC2" s="42" t="str">
        <f>IF('QI Schulter'!I32="","",'QI Schulter'!I32)</f>
        <v>Indikator unvollständig</v>
      </c>
      <c r="CD2" s="42" t="str">
        <f>IF('QI Schulter'!J32="","",'QI Schulter'!J32)</f>
        <v/>
      </c>
      <c r="CE2" s="42" t="str">
        <f>IF('QI Schulter'!K32="","",'QI Schulter'!K32)</f>
        <v/>
      </c>
      <c r="CF2" s="42" t="str">
        <f>IF('QI Schulter'!F33="","",'QI Schulter'!F33)</f>
        <v/>
      </c>
      <c r="CG2" s="42">
        <f>IF('QI Schulter'!G33="","",'QI Schulter'!G33)</f>
        <v>0</v>
      </c>
      <c r="CH2" s="47" t="str">
        <f>IF('QI Schulter'!H33="","",'QI Schulter'!H33)</f>
        <v/>
      </c>
      <c r="CI2" s="42" t="str">
        <f>IF('QI Schulter'!I33="","",'QI Schulter'!I33)</f>
        <v>Indikator unvollständig</v>
      </c>
      <c r="CJ2" s="42" t="str">
        <f>IF('QI Schulter'!J33="","",'QI Schulter'!J33)</f>
        <v/>
      </c>
      <c r="CK2" s="42" t="str">
        <f>IF('QI Schulter'!K33="","",'QI Schulter'!K33)</f>
        <v/>
      </c>
      <c r="CL2" s="42" t="str">
        <f>IF('QI Schulter'!F34="","",'QI Schulter'!F34)</f>
        <v/>
      </c>
      <c r="CM2" s="42">
        <f>IF('QI Schulter'!G34="","",'QI Schulter'!G34)</f>
        <v>0</v>
      </c>
      <c r="CN2" s="47" t="str">
        <f>IF('QI Schulter'!H34="","",'QI Schulter'!H34)</f>
        <v/>
      </c>
      <c r="CO2" s="42" t="str">
        <f>IF('QI Schulter'!I34="","",'QI Schulter'!I34)</f>
        <v>Indikator unvollständig</v>
      </c>
      <c r="CP2" s="42" t="str">
        <f>IF('QI Schulter'!J34="","",'QI Schulter'!J34)</f>
        <v/>
      </c>
      <c r="CQ2" s="42" t="str">
        <f>IF('QI Schulter'!K34="","",'QI Schulter'!K34)</f>
        <v/>
      </c>
      <c r="CR2" s="42" t="str">
        <f>IF('QI Schulter'!F35="","",'QI Schulter'!F35)</f>
        <v/>
      </c>
      <c r="CS2" s="42">
        <f>IF('QI Schulter'!G35="","",'QI Schulter'!G35)</f>
        <v>0</v>
      </c>
      <c r="CT2" s="47" t="str">
        <f>IF('QI Schulter'!H35="","",'QI Schulter'!H35)</f>
        <v/>
      </c>
      <c r="CU2" s="42" t="str">
        <f>IF('QI Schulter'!I35="","",'QI Schulter'!I35)</f>
        <v>Indikator unvollständig</v>
      </c>
      <c r="CV2" s="42" t="str">
        <f>IF('QI Schulter'!J35="","",'QI Schulter'!J35)</f>
        <v/>
      </c>
      <c r="CW2" s="42" t="str">
        <f>IF('QI Schulter'!K35="","",'QI Schulter'!K35)</f>
        <v/>
      </c>
      <c r="CX2" s="42" t="str">
        <f>IF('QI Schulter'!F36="","",'QI Schulter'!F36)</f>
        <v/>
      </c>
      <c r="CY2" s="42">
        <f>IF('QI Schulter'!G36="","",'QI Schulter'!G36)</f>
        <v>0</v>
      </c>
      <c r="CZ2" s="47" t="str">
        <f>IF('QI Schulter'!H36="","",'QI Schulter'!H36)</f>
        <v/>
      </c>
      <c r="DA2" s="47" t="str">
        <f>IF('QI Schulter'!I36="","",'QI Schulter'!I36)</f>
        <v>Indikator unvollständig</v>
      </c>
      <c r="DB2" s="47" t="str">
        <f>IF('QI Schulter'!J36="","",'QI Schulter'!J36)</f>
        <v/>
      </c>
      <c r="DC2" s="47" t="str">
        <f>IF('QI Schulter'!K36="","",'QI Schulter'!K36)</f>
        <v/>
      </c>
      <c r="DD2" s="42" t="str">
        <f>IF('QI Schulter'!F37="","",'QI Schulter'!F37)</f>
        <v/>
      </c>
      <c r="DE2" s="42">
        <f>IF('QI Schulter'!G37="","",'QI Schulter'!G37)</f>
        <v>0</v>
      </c>
      <c r="DF2" s="47" t="str">
        <f>IF('QI Schulter'!H37="","",'QI Schulter'!H37)</f>
        <v/>
      </c>
      <c r="DG2" s="42" t="str">
        <f>IF('QI Schulter'!I37="","",'QI Schulter'!I37)</f>
        <v>Indikator unvollständig</v>
      </c>
      <c r="DH2" s="42" t="str">
        <f>IF('QI Schulter'!J37="","",'QI Schulter'!J37)</f>
        <v/>
      </c>
      <c r="DI2" s="42" t="str">
        <f>IF('QI Schulter'!K37="","",'QI Schulter'!K37)</f>
        <v/>
      </c>
      <c r="DJ2" s="42" t="str">
        <f>IF('QI Schulter'!F38="","",'QI Schulter'!F38)</f>
        <v/>
      </c>
      <c r="DK2" s="42">
        <f>IF('QI Schulter'!G38="","",'QI Schulter'!G38)</f>
        <v>0</v>
      </c>
      <c r="DL2" s="47" t="str">
        <f>IF('QI Schulter'!H38="","",'QI Schulter'!H38)</f>
        <v/>
      </c>
      <c r="DM2" s="42" t="str">
        <f>IF('QI Schulter'!I38="","",'QI Schulter'!I38)</f>
        <v>Indikator unvollständig</v>
      </c>
      <c r="DN2" s="42" t="str">
        <f>IF('QI Schulter'!J38="","",'QI Schulter'!J38)</f>
        <v/>
      </c>
      <c r="DO2" s="42" t="str">
        <f>IF('QI Schulter'!K38="","",'QI Schulter'!K38)</f>
        <v/>
      </c>
      <c r="DP2" s="42" t="str">
        <f>IF('QI Schulter'!F39="","",'QI Schulter'!F39)</f>
        <v/>
      </c>
      <c r="DQ2" s="42">
        <f>IF('QI Schulter'!G39="","",'QI Schulter'!G39)</f>
        <v>0</v>
      </c>
      <c r="DR2" s="47" t="str">
        <f>IF('QI Schulter'!H39="","",'QI Schulter'!H39)</f>
        <v/>
      </c>
      <c r="DS2" s="42" t="str">
        <f>IF('QI Schulter'!I39="","",'QI Schulter'!I39)</f>
        <v>Indikator unvollständig</v>
      </c>
      <c r="DT2" s="42" t="str">
        <f>IF('QI Schulter'!J39="","",'QI Schulter'!J39)</f>
        <v/>
      </c>
      <c r="DU2" s="42" t="str">
        <f>IF('QI Schulter'!K39="","",'QI Schulter'!K39)</f>
        <v/>
      </c>
      <c r="DV2" s="42" t="str">
        <f>IF('QI Schulter'!F40="","",'QI Schulter'!F40)</f>
        <v/>
      </c>
      <c r="DW2" s="42">
        <f>IF('QI Schulter'!G40="","",'QI Schulter'!G40)</f>
        <v>0</v>
      </c>
      <c r="DX2" s="47" t="str">
        <f>IF('QI Schulter'!H40="","",'QI Schulter'!H40)</f>
        <v/>
      </c>
      <c r="DY2" s="42" t="str">
        <f>IF('QI Schulter'!I40="","",'QI Schulter'!I40)</f>
        <v>Indikator unvollständig</v>
      </c>
      <c r="DZ2" s="42" t="str">
        <f>IF('QI Schulter'!J40="","",'QI Schulter'!J40)</f>
        <v/>
      </c>
      <c r="EA2" s="42" t="str">
        <f>IF('QI Schulter'!K40="","",'QI Schulter'!K40)</f>
        <v/>
      </c>
      <c r="EB2" s="42" t="str">
        <f>IF('QI Schulter'!F41="","",'QI Schulter'!F41)</f>
        <v/>
      </c>
      <c r="EC2" s="42">
        <f>IF('QI Schulter'!G41="","",'QI Schulter'!G41)</f>
        <v>0</v>
      </c>
      <c r="ED2" s="47" t="str">
        <f>IF('QI Schulter'!H41="","",'QI Schulter'!H41)</f>
        <v/>
      </c>
      <c r="EE2" s="42" t="str">
        <f>IF('QI Schulter'!I41="","",'QI Schulter'!I41)</f>
        <v>Indikator unvollständig</v>
      </c>
      <c r="EF2" s="42" t="str">
        <f>IF('QI Schulter'!J41="","",'QI Schulter'!J41)</f>
        <v/>
      </c>
      <c r="EG2" s="42" t="str">
        <f>IF('QI Schulter'!K41="","",'QI Schulter'!K41)</f>
        <v/>
      </c>
      <c r="EH2" s="42" t="str">
        <f>IF('QI Schulter'!F42="","",'QI Schulter'!F42)</f>
        <v/>
      </c>
      <c r="EI2" s="42">
        <f>IF('QI Schulter'!G42="","",'QI Schulter'!G42)</f>
        <v>0</v>
      </c>
      <c r="EJ2" s="47" t="str">
        <f>IF('QI Schulter'!H42="","",'QI Schulter'!H42)</f>
        <v/>
      </c>
      <c r="EK2" s="42" t="str">
        <f>IF('QI Schulter'!I42="","",'QI Schulter'!I42)</f>
        <v>Indikator unvollständig</v>
      </c>
      <c r="EL2" s="42" t="str">
        <f>IF('QI Schulter'!J42="","",'QI Schulter'!J42)</f>
        <v/>
      </c>
      <c r="EM2" s="42" t="str">
        <f>IF('QI Schulter'!K42="","",'QI Schulter'!K42)</f>
        <v/>
      </c>
      <c r="EN2" s="42" t="str">
        <f>IF('QI Schulter'!F43="","",'QI Schulter'!F43)</f>
        <v/>
      </c>
      <c r="EO2" s="42">
        <f>IF('QI Schulter'!G43="","",'QI Schulter'!G43)</f>
        <v>0</v>
      </c>
      <c r="EP2" s="47" t="str">
        <f>IF('QI Schulter'!H43="","",'QI Schulter'!H43)</f>
        <v/>
      </c>
      <c r="EQ2" s="42" t="str">
        <f>IF('QI Schulter'!I43="","",'QI Schulter'!I43)</f>
        <v>Indikator unvollständig</v>
      </c>
      <c r="ER2" s="42" t="str">
        <f>IF('QI Schulter'!J43="","",'QI Schulter'!J43)</f>
        <v/>
      </c>
      <c r="ES2" s="42" t="str">
        <f>IF('QI Schulter'!K43="","",'QI Schulter'!K43)</f>
        <v/>
      </c>
      <c r="ET2" s="42" t="str">
        <f>IF('QI Schulter'!F44="","",'QI Schulter'!F44)</f>
        <v/>
      </c>
      <c r="EU2" s="42">
        <f>IF('QI Schulter'!G44="","",'QI Schulter'!G44)</f>
        <v>0</v>
      </c>
      <c r="EV2" s="42" t="str">
        <f>IF('QI Schulter'!H44="","",'QI Schulter'!H44)</f>
        <v/>
      </c>
      <c r="EW2" s="42" t="str">
        <f>IF('QI Schulter'!I44="","",'QI Schulter'!I44)</f>
        <v>Indikator unvollständig</v>
      </c>
      <c r="EX2" s="42" t="str">
        <f>IF('QI Schulter'!J44="","",'QI Schulter'!J44)</f>
        <v/>
      </c>
      <c r="EY2" s="42" t="str">
        <f>IF('QI Schulter'!K44="","",'QI Schulter'!K44)</f>
        <v/>
      </c>
      <c r="EZ2" s="42" t="str">
        <f>IF('QI Schulter'!F45="","",'QI Schulter'!F45)</f>
        <v/>
      </c>
      <c r="FA2" s="42">
        <f>IF('QI Schulter'!G45="","",'QI Schulter'!G45)</f>
        <v>0</v>
      </c>
      <c r="FB2" s="47" t="str">
        <f>IF('QI Schulter'!H45="","",'QI Schulter'!H45)</f>
        <v/>
      </c>
      <c r="FC2" s="42" t="str">
        <f>IF('QI Schulter'!I45="","",'QI Schulter'!I45)</f>
        <v>Indikator unvollständig</v>
      </c>
      <c r="FD2" s="42" t="str">
        <f>IF('QI Schulter'!J45="","",'QI Schulter'!J45)</f>
        <v/>
      </c>
      <c r="FE2" s="42" t="str">
        <f>IF('QI Schulter'!K45="","",'QI Schulter'!K45)</f>
        <v/>
      </c>
      <c r="FF2" s="42" t="str">
        <f>IF('QI Schulter'!F46="","",'QI Schulter'!F46)</f>
        <v/>
      </c>
      <c r="FG2" s="42">
        <f>IF('QI Schulter'!G46="","",'QI Schulter'!G46)</f>
        <v>0</v>
      </c>
      <c r="FH2" s="47" t="str">
        <f>IF('QI Schulter'!H46="","",'QI Schulter'!H46)</f>
        <v/>
      </c>
      <c r="FI2" s="42" t="str">
        <f>IF('QI Schulter'!I46="","",'QI Schulter'!I46)</f>
        <v>Indikator unvollständig</v>
      </c>
      <c r="FJ2" s="42" t="str">
        <f>IF('QI Schulter'!J46="","",'QI Schulter'!J46)</f>
        <v/>
      </c>
      <c r="FK2" s="42" t="str">
        <f>IF('QI Schulter'!K46="","",'QI Schulter'!K46)</f>
        <v/>
      </c>
      <c r="FL2" s="42" t="str">
        <f>IF('QI Schulter'!F47="","",'QI Schulter'!F47)</f>
        <v/>
      </c>
      <c r="FM2" s="42">
        <f>IF('QI Schulter'!G47="","",'QI Schulter'!G47)</f>
        <v>0</v>
      </c>
      <c r="FN2" s="47" t="str">
        <f>IF('QI Schulter'!H47="","",'QI Schulter'!H47)</f>
        <v/>
      </c>
      <c r="FO2" s="42" t="str">
        <f>IF('QI Schulter'!I47="","",'QI Schulter'!I47)</f>
        <v>Indikator unvollständig</v>
      </c>
      <c r="FP2" s="42" t="str">
        <f>IF('QI Schulter'!J47="","",'QI Schulter'!J47)</f>
        <v/>
      </c>
      <c r="FQ2" s="42" t="str">
        <f>IF('QI Schulter'!K47="","",'QI Schulter'!K47)</f>
        <v/>
      </c>
      <c r="FR2" s="42" t="str">
        <f>IF('QI Schulter'!F48="","",'QI Schulter'!F48)</f>
        <v/>
      </c>
      <c r="FS2" s="42">
        <f>IF('QI Schulter'!G48="","",'QI Schulter'!G48)</f>
        <v>0</v>
      </c>
      <c r="FT2" s="47" t="str">
        <f>IF('QI Schulter'!H48="","",'QI Schulter'!H48)</f>
        <v/>
      </c>
      <c r="FU2" s="42" t="str">
        <f>IF('QI Schulter'!I48="","",'QI Schulter'!I48)</f>
        <v>Indikator unvollständig</v>
      </c>
      <c r="FV2" s="42" t="str">
        <f>IF('QI Schulter'!J48="","",'QI Schulter'!J48)</f>
        <v/>
      </c>
      <c r="FW2" s="42" t="str">
        <f>IF('QI Schulter'!K48="","",'QI Schulter'!K48)</f>
        <v/>
      </c>
      <c r="FX2" s="42" t="str">
        <f>IF('QI Schulter'!F49="","",'QI Schulter'!F49)</f>
        <v/>
      </c>
      <c r="FY2" s="42">
        <f>IF('QI Schulter'!G49="","",'QI Schulter'!G49)</f>
        <v>0</v>
      </c>
      <c r="FZ2" s="47" t="str">
        <f>IF('QI Schulter'!H49="","",'QI Schulter'!H49)</f>
        <v/>
      </c>
      <c r="GA2" s="42" t="str">
        <f>IF('QI Schulter'!I49="","",'QI Schulter'!I49)</f>
        <v>Indikator unvollständig</v>
      </c>
      <c r="GB2" s="42" t="str">
        <f>IF('QI Schulter'!J49="","",'QI Schulter'!J49)</f>
        <v/>
      </c>
      <c r="GC2" s="42" t="str">
        <f>IF('QI Schulter'!K49="","",'QI Schulter'!K49)</f>
        <v/>
      </c>
      <c r="GD2" s="42" t="str">
        <f>IF('QI Schulter'!F50="","",'QI Schulter'!F50)</f>
        <v/>
      </c>
      <c r="GE2" s="42">
        <f>IF('QI Schulter'!G50="","",'QI Schulter'!G50)</f>
        <v>0</v>
      </c>
      <c r="GF2" s="241" t="str">
        <f>IF('QI Schulter'!H50="","",'QI Schulter'!H50)</f>
        <v/>
      </c>
      <c r="GG2" s="42" t="str">
        <f>IF('QI Schulter'!I50="","",'QI Schulter'!I50)</f>
        <v>Indikator unvollständig</v>
      </c>
      <c r="GH2" s="42" t="str">
        <f>IF('QI Schulter'!J50="","",'QI Schulter'!J50)</f>
        <v/>
      </c>
      <c r="GI2" s="42" t="str">
        <f>IF('QI Schulter'!K50="","",'QI Schulter'!K50)</f>
        <v/>
      </c>
      <c r="GJ2" s="42" t="str">
        <f>IF('QI Schulter'!F51="","",'QI Schulter'!F51)</f>
        <v/>
      </c>
      <c r="GK2" s="42">
        <f>IF('QI Schulter'!G51="","",'QI Schulter'!G51)</f>
        <v>0</v>
      </c>
      <c r="GL2" s="42" t="str">
        <f>IF('QI Schulter'!H51="","",'QI Schulter'!H51)</f>
        <v/>
      </c>
      <c r="GM2" s="42" t="str">
        <f>IF('QI Schulter'!I51="","",'QI Schulter'!I51)</f>
        <v>Indikator unvollständig</v>
      </c>
      <c r="GN2" s="42" t="str">
        <f>IF('QI Schulter'!J51="","",'QI Schulter'!J51)</f>
        <v/>
      </c>
      <c r="GO2" s="42" t="str">
        <f>IF('QI Schulter'!K51="","",'QI Schulter'!K51)</f>
        <v/>
      </c>
      <c r="GP2" s="245" t="str">
        <f>'Vorwort &amp; Inhaltsverzeichnis'!D56</f>
        <v>N1 (220202)</v>
      </c>
    </row>
  </sheetData>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1"/>
  <sheetViews>
    <sheetView workbookViewId="0">
      <selection activeCell="A12" sqref="A12"/>
    </sheetView>
  </sheetViews>
  <sheetFormatPr baseColWidth="10" defaultRowHeight="12" x14ac:dyDescent="0.2"/>
  <cols>
    <col min="1" max="16384" width="11.42578125" style="39"/>
  </cols>
  <sheetData>
    <row r="1" spans="1:11" s="40" customFormat="1" ht="48" x14ac:dyDescent="0.25">
      <c r="A1" s="41" t="s">
        <v>52</v>
      </c>
      <c r="B1" s="41" t="s">
        <v>41</v>
      </c>
      <c r="C1" s="41" t="s">
        <v>48</v>
      </c>
      <c r="D1" s="41" t="s">
        <v>50</v>
      </c>
      <c r="E1" s="41" t="s">
        <v>49</v>
      </c>
      <c r="F1" s="41" t="s">
        <v>60</v>
      </c>
      <c r="G1" s="41" t="s">
        <v>66</v>
      </c>
      <c r="H1" s="41" t="str">
        <f>CONCATENATE("Gesamtsumme Fallzahlen ",'Allgemeine Angaben'!I10)</f>
        <v xml:space="preserve">Gesamtsumme Fallzahlen </v>
      </c>
      <c r="I1" s="41" t="str">
        <f>CONCATENATE("OSG-TEP primär Operateur ",'Allgemeine Angaben'!I10)</f>
        <v xml:space="preserve">OSG-TEP primär Operateur </v>
      </c>
      <c r="J1" s="41" t="str">
        <f>CONCATENATE("Endoprothesenwechsel-OP ",'Allgemeine Angaben'!I10)</f>
        <v xml:space="preserve">Endoprothesenwechsel-OP </v>
      </c>
      <c r="K1" s="182"/>
    </row>
    <row r="2" spans="1:11" s="46" customFormat="1" x14ac:dyDescent="0.2">
      <c r="A2" s="45" t="str">
        <f>IF('Allgemeine Angaben'!$K$4="","",'Allgemeine Angaben'!$K$4)</f>
        <v/>
      </c>
      <c r="B2" s="45" t="str">
        <f>IF('Allgemeine Angaben'!$E$6="","",'Allgemeine Angaben'!$E$6)</f>
        <v/>
      </c>
      <c r="C2" s="45">
        <f>'Allgemeine Angaben'!M19</f>
        <v>1</v>
      </c>
      <c r="D2" s="45" t="str">
        <f>IF('Allgemeine Angaben'!E19="","",'Allgemeine Angaben'!E19)</f>
        <v/>
      </c>
      <c r="E2" s="45" t="str">
        <f>IF('Allgemeine Angaben'!G19="","",'Allgemeine Angaben'!G19)</f>
        <v/>
      </c>
      <c r="F2" s="45" t="str">
        <f>IF('Allgemeine Angaben'!H19="","",'Allgemeine Angaben'!H19)</f>
        <v/>
      </c>
      <c r="G2" s="45" t="str">
        <f>IF('Allgemeine Angaben'!J19="","",'Allgemeine Angaben'!J19)</f>
        <v/>
      </c>
      <c r="H2" s="48" t="str">
        <f>IF(Zusammenfassung!F22="","",Zusammenfassung!F22)</f>
        <v/>
      </c>
      <c r="I2" s="48" t="str">
        <f>IF(Zusammenfassung!G22="","",Zusammenfassung!G22)</f>
        <v/>
      </c>
      <c r="J2" s="48" t="str">
        <f>IF(Zusammenfassung!H22="","",Zusammenfassung!H22)</f>
        <v/>
      </c>
    </row>
    <row r="3" spans="1:11" x14ac:dyDescent="0.2">
      <c r="A3" s="45" t="str">
        <f>IF('Allgemeine Angaben'!$K$4="","",'Allgemeine Angaben'!$K$4)</f>
        <v/>
      </c>
      <c r="B3" s="45" t="str">
        <f>IF('Allgemeine Angaben'!$E$6="","",'Allgemeine Angaben'!$E$6)</f>
        <v/>
      </c>
      <c r="C3" s="45">
        <f>'Allgemeine Angaben'!M20</f>
        <v>2</v>
      </c>
      <c r="D3" s="45" t="str">
        <f>IF('Allgemeine Angaben'!E20="","",'Allgemeine Angaben'!E20)</f>
        <v/>
      </c>
      <c r="E3" s="45" t="str">
        <f>IF('Allgemeine Angaben'!G20="","",'Allgemeine Angaben'!G20)</f>
        <v/>
      </c>
      <c r="F3" s="45" t="str">
        <f>IF('Allgemeine Angaben'!H20="","",'Allgemeine Angaben'!H20)</f>
        <v/>
      </c>
      <c r="G3" s="45" t="str">
        <f>IF('Allgemeine Angaben'!J20="","",'Allgemeine Angaben'!J20)</f>
        <v/>
      </c>
      <c r="H3" s="48" t="str">
        <f>IF(Zusammenfassung!F23="","",Zusammenfassung!F23)</f>
        <v/>
      </c>
      <c r="I3" s="48" t="str">
        <f>IF(Zusammenfassung!G23="","",Zusammenfassung!G23)</f>
        <v/>
      </c>
      <c r="J3" s="48" t="str">
        <f>IF(Zusammenfassung!H23="","",Zusammenfassung!H23)</f>
        <v/>
      </c>
    </row>
    <row r="4" spans="1:11" x14ac:dyDescent="0.2">
      <c r="A4" s="45" t="str">
        <f>IF('Allgemeine Angaben'!$K$4="","",'Allgemeine Angaben'!$K$4)</f>
        <v/>
      </c>
      <c r="B4" s="45" t="str">
        <f>IF('Allgemeine Angaben'!$E$6="","",'Allgemeine Angaben'!$E$6)</f>
        <v/>
      </c>
      <c r="C4" s="45">
        <f>'Allgemeine Angaben'!M21</f>
        <v>3</v>
      </c>
      <c r="D4" s="45" t="str">
        <f>IF('Allgemeine Angaben'!E21="","",'Allgemeine Angaben'!E21)</f>
        <v/>
      </c>
      <c r="E4" s="45" t="str">
        <f>IF('Allgemeine Angaben'!G21="","",'Allgemeine Angaben'!G21)</f>
        <v/>
      </c>
      <c r="F4" s="45" t="str">
        <f>IF('Allgemeine Angaben'!H21="","",'Allgemeine Angaben'!H21)</f>
        <v/>
      </c>
      <c r="G4" s="45" t="str">
        <f>IF('Allgemeine Angaben'!J21="","",'Allgemeine Angaben'!J21)</f>
        <v/>
      </c>
      <c r="H4" s="48" t="str">
        <f>IF(Zusammenfassung!F24="","",Zusammenfassung!F24)</f>
        <v/>
      </c>
      <c r="I4" s="48" t="str">
        <f>IF(Zusammenfassung!G24="","",Zusammenfassung!G24)</f>
        <v/>
      </c>
      <c r="J4" s="48" t="str">
        <f>IF(Zusammenfassung!H24="","",Zusammenfassung!H24)</f>
        <v/>
      </c>
    </row>
    <row r="5" spans="1:11" x14ac:dyDescent="0.2">
      <c r="A5" s="45" t="str">
        <f>IF('Allgemeine Angaben'!$K$4="","",'Allgemeine Angaben'!$K$4)</f>
        <v/>
      </c>
      <c r="B5" s="45" t="str">
        <f>IF('Allgemeine Angaben'!$E$6="","",'Allgemeine Angaben'!$E$6)</f>
        <v/>
      </c>
      <c r="C5" s="45">
        <f>'Allgemeine Angaben'!M22</f>
        <v>4</v>
      </c>
      <c r="D5" s="45" t="str">
        <f>IF('Allgemeine Angaben'!E22="","",'Allgemeine Angaben'!E22)</f>
        <v/>
      </c>
      <c r="E5" s="45" t="str">
        <f>IF('Allgemeine Angaben'!G22="","",'Allgemeine Angaben'!G22)</f>
        <v/>
      </c>
      <c r="F5" s="45" t="str">
        <f>IF('Allgemeine Angaben'!H22="","",'Allgemeine Angaben'!H22)</f>
        <v/>
      </c>
      <c r="G5" s="48" t="str">
        <f>IF(Zusammenfassung!F25="","",Zusammenfassung!F25)</f>
        <v/>
      </c>
      <c r="H5" s="48" t="str">
        <f>IF(Zusammenfassung!F25="","",Zusammenfassung!F25)</f>
        <v/>
      </c>
      <c r="I5" s="48" t="str">
        <f>IF(Zusammenfassung!G25="","",Zusammenfassung!G25)</f>
        <v/>
      </c>
      <c r="J5" s="48" t="str">
        <f>IF(Zusammenfassung!H25="","",Zusammenfassung!H25)</f>
        <v/>
      </c>
    </row>
    <row r="6" spans="1:11" x14ac:dyDescent="0.2">
      <c r="A6" s="45" t="str">
        <f>IF('Allgemeine Angaben'!$K$4="","",'Allgemeine Angaben'!$K$4)</f>
        <v/>
      </c>
      <c r="B6" s="45" t="str">
        <f>IF('Allgemeine Angaben'!$E$6="","",'Allgemeine Angaben'!$E$6)</f>
        <v/>
      </c>
      <c r="C6" s="45">
        <f>'Allgemeine Angaben'!M23</f>
        <v>5</v>
      </c>
      <c r="D6" s="45" t="str">
        <f>IF('Allgemeine Angaben'!E23="","",'Allgemeine Angaben'!E23)</f>
        <v/>
      </c>
      <c r="E6" s="45" t="str">
        <f>IF('Allgemeine Angaben'!G23="","",'Allgemeine Angaben'!G23)</f>
        <v/>
      </c>
      <c r="F6" s="45" t="str">
        <f>IF('Allgemeine Angaben'!H23="","",'Allgemeine Angaben'!H23)</f>
        <v/>
      </c>
      <c r="G6" s="45" t="str">
        <f>IF('Allgemeine Angaben'!J23="","",'Allgemeine Angaben'!J23)</f>
        <v/>
      </c>
      <c r="H6" s="48" t="str">
        <f>IF(Zusammenfassung!F26="","",Zusammenfassung!F26)</f>
        <v/>
      </c>
      <c r="I6" s="48" t="str">
        <f>IF(Zusammenfassung!G26="","",Zusammenfassung!G26)</f>
        <v/>
      </c>
      <c r="J6" s="48" t="str">
        <f>IF(Zusammenfassung!H26="","",Zusammenfassung!H26)</f>
        <v/>
      </c>
    </row>
    <row r="7" spans="1:11" x14ac:dyDescent="0.2">
      <c r="A7" s="45" t="str">
        <f>IF('Allgemeine Angaben'!$K$4="","",'Allgemeine Angaben'!$K$4)</f>
        <v/>
      </c>
      <c r="B7" s="45" t="str">
        <f>IF('Allgemeine Angaben'!$E$6="","",'Allgemeine Angaben'!$E$6)</f>
        <v/>
      </c>
      <c r="C7" s="45">
        <f>'Allgemeine Angaben'!M24</f>
        <v>6</v>
      </c>
      <c r="D7" s="45" t="str">
        <f>IF('Allgemeine Angaben'!E24="","",'Allgemeine Angaben'!E24)</f>
        <v/>
      </c>
      <c r="E7" s="45" t="str">
        <f>IF('Allgemeine Angaben'!G24="","",'Allgemeine Angaben'!G24)</f>
        <v/>
      </c>
      <c r="F7" s="45" t="str">
        <f>IF('Allgemeine Angaben'!H24="","",'Allgemeine Angaben'!H24)</f>
        <v/>
      </c>
      <c r="G7" s="45" t="str">
        <f>IF('Allgemeine Angaben'!J24="","",'Allgemeine Angaben'!J24)</f>
        <v/>
      </c>
      <c r="H7" s="48" t="str">
        <f>IF(Zusammenfassung!F27="","",Zusammenfassung!F27)</f>
        <v/>
      </c>
      <c r="I7" s="48" t="str">
        <f>IF(Zusammenfassung!G27="","",Zusammenfassung!G27)</f>
        <v/>
      </c>
      <c r="J7" s="48" t="str">
        <f>IF(Zusammenfassung!H27="","",Zusammenfassung!H27)</f>
        <v/>
      </c>
    </row>
    <row r="8" spans="1:11" x14ac:dyDescent="0.2">
      <c r="A8" s="45" t="str">
        <f>IF('Allgemeine Angaben'!$K$4="","",'Allgemeine Angaben'!$K$4)</f>
        <v/>
      </c>
      <c r="B8" s="45" t="str">
        <f>IF('Allgemeine Angaben'!$E$6="","",'Allgemeine Angaben'!$E$6)</f>
        <v/>
      </c>
      <c r="C8" s="45">
        <f>'Allgemeine Angaben'!M25</f>
        <v>7</v>
      </c>
      <c r="D8" s="45" t="str">
        <f>IF('Allgemeine Angaben'!E25="","",'Allgemeine Angaben'!E25)</f>
        <v/>
      </c>
      <c r="E8" s="45" t="str">
        <f>IF('Allgemeine Angaben'!G25="","",'Allgemeine Angaben'!G25)</f>
        <v/>
      </c>
      <c r="F8" s="45" t="str">
        <f>IF('Allgemeine Angaben'!H25="","",'Allgemeine Angaben'!H25)</f>
        <v/>
      </c>
      <c r="G8" s="45" t="str">
        <f>IF('Allgemeine Angaben'!J25="","",'Allgemeine Angaben'!J25)</f>
        <v/>
      </c>
      <c r="H8" s="48" t="str">
        <f>IF(Zusammenfassung!F28="","",Zusammenfassung!F28)</f>
        <v/>
      </c>
      <c r="I8" s="48" t="str">
        <f>IF(Zusammenfassung!G28="","",Zusammenfassung!G28)</f>
        <v/>
      </c>
      <c r="J8" s="48" t="str">
        <f>IF(Zusammenfassung!H28="","",Zusammenfassung!H28)</f>
        <v/>
      </c>
    </row>
    <row r="9" spans="1:11" x14ac:dyDescent="0.2">
      <c r="A9" s="45" t="str">
        <f>IF('Allgemeine Angaben'!$K$4="","",'Allgemeine Angaben'!$K$4)</f>
        <v/>
      </c>
      <c r="B9" s="45" t="str">
        <f>IF('Allgemeine Angaben'!$E$6="","",'Allgemeine Angaben'!$E$6)</f>
        <v/>
      </c>
      <c r="C9" s="45">
        <f>'Allgemeine Angaben'!M26</f>
        <v>8</v>
      </c>
      <c r="D9" s="45" t="str">
        <f>IF('Allgemeine Angaben'!E26="","",'Allgemeine Angaben'!E26)</f>
        <v/>
      </c>
      <c r="E9" s="45" t="str">
        <f>IF('Allgemeine Angaben'!G26="","",'Allgemeine Angaben'!G26)</f>
        <v/>
      </c>
      <c r="F9" s="45" t="str">
        <f>IF('Allgemeine Angaben'!H26="","",'Allgemeine Angaben'!H26)</f>
        <v/>
      </c>
      <c r="G9" s="45" t="str">
        <f>IF('Allgemeine Angaben'!J26="","",'Allgemeine Angaben'!J26)</f>
        <v/>
      </c>
      <c r="H9" s="48" t="str">
        <f>IF(Zusammenfassung!F29="","",Zusammenfassung!F29)</f>
        <v/>
      </c>
      <c r="I9" s="48" t="str">
        <f>IF(Zusammenfassung!G29="","",Zusammenfassung!G29)</f>
        <v/>
      </c>
      <c r="J9" s="48" t="str">
        <f>IF(Zusammenfassung!H29="","",Zusammenfassung!H29)</f>
        <v/>
      </c>
    </row>
    <row r="10" spans="1:11" x14ac:dyDescent="0.2">
      <c r="A10" s="45" t="str">
        <f>IF('Allgemeine Angaben'!$K$4="","",'Allgemeine Angaben'!$K$4)</f>
        <v/>
      </c>
      <c r="B10" s="45" t="str">
        <f>IF('Allgemeine Angaben'!$E$6="","",'Allgemeine Angaben'!$E$6)</f>
        <v/>
      </c>
      <c r="C10" s="45">
        <f>'Allgemeine Angaben'!M27</f>
        <v>9</v>
      </c>
      <c r="D10" s="45" t="str">
        <f>IF('Allgemeine Angaben'!E27="","",'Allgemeine Angaben'!E27)</f>
        <v/>
      </c>
      <c r="E10" s="45" t="str">
        <f>IF('Allgemeine Angaben'!G27="","",'Allgemeine Angaben'!G27)</f>
        <v/>
      </c>
      <c r="F10" s="45" t="str">
        <f>IF('Allgemeine Angaben'!H27="","",'Allgemeine Angaben'!H27)</f>
        <v/>
      </c>
      <c r="G10" s="45" t="str">
        <f>IF('Allgemeine Angaben'!J27="","",'Allgemeine Angaben'!J27)</f>
        <v/>
      </c>
      <c r="H10" s="48" t="str">
        <f>IF(Zusammenfassung!F30="","",Zusammenfassung!F30)</f>
        <v/>
      </c>
      <c r="I10" s="48" t="str">
        <f>IF(Zusammenfassung!G30="","",Zusammenfassung!G30)</f>
        <v/>
      </c>
      <c r="J10" s="48" t="str">
        <f>IF(Zusammenfassung!H30="","",Zusammenfassung!H30)</f>
        <v/>
      </c>
    </row>
    <row r="11" spans="1:11" x14ac:dyDescent="0.2">
      <c r="A11" s="45" t="str">
        <f>IF('Allgemeine Angaben'!$K$4="","",'Allgemeine Angaben'!$K$4)</f>
        <v/>
      </c>
      <c r="B11" s="45" t="str">
        <f>IF('Allgemeine Angaben'!$E$6="","",'Allgemeine Angaben'!$E$6)</f>
        <v/>
      </c>
      <c r="C11" s="45">
        <f>'Allgemeine Angaben'!M28</f>
        <v>10</v>
      </c>
      <c r="D11" s="45" t="str">
        <f>IF('Allgemeine Angaben'!E28="","",'Allgemeine Angaben'!E28)</f>
        <v/>
      </c>
      <c r="E11" s="45" t="str">
        <f>IF('Allgemeine Angaben'!G28="","",'Allgemeine Angaben'!G28)</f>
        <v/>
      </c>
      <c r="F11" s="45" t="str">
        <f>IF('Allgemeine Angaben'!H28="","",'Allgemeine Angaben'!H28)</f>
        <v/>
      </c>
      <c r="G11" s="45" t="str">
        <f>IF('Allgemeine Angaben'!J28="","",'Allgemeine Angaben'!J28)</f>
        <v/>
      </c>
      <c r="H11" s="48" t="str">
        <f>IF(Zusammenfassung!F31="","",Zusammenfassung!F31)</f>
        <v/>
      </c>
      <c r="I11" s="48" t="str">
        <f>IF(Zusammenfassung!G31="","",Zusammenfassung!G31)</f>
        <v/>
      </c>
      <c r="J11" s="48" t="str">
        <f>IF(Zusammenfassung!H31="","",Zusammenfassung!H31)</f>
        <v/>
      </c>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5</vt:i4>
      </vt:variant>
    </vt:vector>
  </HeadingPairs>
  <TitlesOfParts>
    <vt:vector size="13" baseType="lpstr">
      <vt:lpstr>Vorwort &amp; Inhaltsverzeichnis</vt:lpstr>
      <vt:lpstr>Allgemeine Angaben</vt:lpstr>
      <vt:lpstr>2.2.3 Fallzahlen</vt:lpstr>
      <vt:lpstr>Zusammenfassung</vt:lpstr>
      <vt:lpstr>QI Schulter</vt:lpstr>
      <vt:lpstr>Hilfstabelle</vt:lpstr>
      <vt:lpstr>Daten_Basis,QI</vt:lpstr>
      <vt:lpstr>Daten_HO-Fallzahlen</vt:lpstr>
      <vt:lpstr>auswahl</vt:lpstr>
      <vt:lpstr>Leerzelle</vt:lpstr>
      <vt:lpstr>operateur_auswahl</vt:lpstr>
      <vt:lpstr>sho_auswahl</vt:lpstr>
      <vt:lpstr>'Allgemeine Angaben'!Text10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ClarCert - Jürgen Fischer</dc:creator>
  <cp:lastModifiedBy>ClarCert - Maximilian Bildt</cp:lastModifiedBy>
  <cp:lastPrinted>2017-09-27T09:54:09Z</cp:lastPrinted>
  <dcterms:created xsi:type="dcterms:W3CDTF">2012-07-10T14:44:48Z</dcterms:created>
  <dcterms:modified xsi:type="dcterms:W3CDTF">2022-06-01T12:39:44Z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7783645c-fefe-4ee8-97b9-4a8236061047</vt:lpwstr>
  </property>
</Properties>
</file>