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DieseArbeitsmappe"/>
  <mc:AlternateContent xmlns:mc="http://schemas.openxmlformats.org/markup-compatibility/2006">
    <mc:Choice Requires="x15">
      <x15ac:absPath xmlns:x15ac="http://schemas.microsoft.com/office/spreadsheetml/2010/11/ac" url="K:\07_fachgesellschaften\_zentren für dialysezugänge\03_erhebungsbogen\"/>
    </mc:Choice>
  </mc:AlternateContent>
  <xr:revisionPtr revIDLastSave="0" documentId="13_ncr:1_{B6F4E00B-C695-403C-8FA1-59B3EC2E5687}" xr6:coauthVersionLast="47" xr6:coauthVersionMax="47" xr10:uidLastSave="{00000000-0000-0000-0000-000000000000}"/>
  <workbookProtection workbookAlgorithmName="SHA-512" workbookHashValue="RjMaWvVuFF9FAm1d184xZ80s0fqs7b208QIPqi9rnyBF7RSh2PyCdazowb5xBoTSTGsppAjVH92DFcOe5+NERg==" workbookSaltValue="6vrRhb0b4HAhRpdq5djexw==" workbookSpinCount="100000" lockStructure="1"/>
  <bookViews>
    <workbookView xWindow="-120" yWindow="-120" windowWidth="29040" windowHeight="15840" activeTab="1" xr2:uid="{00000000-000D-0000-FFFF-FFFF00000000}"/>
  </bookViews>
  <sheets>
    <sheet name="Erläuterung" sheetId="3" r:id="rId1"/>
    <sheet name="Kennzahlenbogen" sheetId="2" r:id="rId2"/>
    <sheet name="Daten" sheetId="4" state="hidden" r:id="rId3"/>
  </sheets>
  <definedNames>
    <definedName name="_xlnm.Print_Area" localSheetId="1">Kennzahlenbogen!$A$1:$K$61</definedName>
    <definedName name="_xlnm.Print_Titles" localSheetId="1">Kennzahlenbogen!$17:$17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2" l="1"/>
  <c r="G46" i="2" s="1"/>
  <c r="M45" i="2"/>
  <c r="G45" i="2" s="1"/>
  <c r="M44" i="2"/>
  <c r="CS2" i="4" l="1"/>
  <c r="CR2" i="4"/>
  <c r="CQ2" i="4"/>
  <c r="CP2" i="4"/>
  <c r="CO2" i="4"/>
  <c r="CN2" i="4"/>
  <c r="CM2" i="4"/>
  <c r="CL2" i="4"/>
  <c r="CK2" i="4"/>
  <c r="CJ2" i="4"/>
  <c r="CI2" i="4"/>
  <c r="CH2" i="4"/>
  <c r="CG2" i="4"/>
  <c r="CF2" i="4"/>
  <c r="CE2" i="4"/>
  <c r="CD2" i="4"/>
  <c r="CC2" i="4"/>
  <c r="CB2" i="4"/>
  <c r="CA2" i="4"/>
  <c r="BZ2" i="4"/>
  <c r="BY2" i="4"/>
  <c r="BX2" i="4"/>
  <c r="BW2" i="4"/>
  <c r="BV2" i="4"/>
  <c r="BU2" i="4"/>
  <c r="BT2" i="4"/>
  <c r="BS2" i="4"/>
  <c r="BR2" i="4"/>
  <c r="BQ2" i="4"/>
  <c r="BN2" i="4"/>
  <c r="BM2" i="4"/>
  <c r="BL2" i="4"/>
  <c r="BK2" i="4"/>
  <c r="BJ2" i="4"/>
  <c r="BI2" i="4"/>
  <c r="BH2" i="4"/>
  <c r="BG2" i="4"/>
  <c r="BF2" i="4"/>
  <c r="BE2" i="4"/>
  <c r="BD2" i="4"/>
  <c r="BC2" i="4"/>
  <c r="BB2" i="4"/>
  <c r="BA2" i="4"/>
  <c r="AZ2" i="4"/>
  <c r="AY2" i="4"/>
  <c r="AX2" i="4"/>
  <c r="AW2" i="4"/>
  <c r="AV2" i="4"/>
  <c r="AU2" i="4"/>
  <c r="AT2" i="4"/>
  <c r="AS2" i="4"/>
  <c r="AR2" i="4"/>
  <c r="AQ2" i="4"/>
  <c r="AO2" i="4"/>
  <c r="AN2" i="4"/>
  <c r="AL2" i="4"/>
  <c r="AK2" i="4"/>
  <c r="AI2" i="4"/>
  <c r="AH2" i="4"/>
  <c r="AF2" i="4"/>
  <c r="AE2" i="4"/>
  <c r="AD2" i="4"/>
  <c r="Y2" i="4"/>
  <c r="AC2" i="4"/>
  <c r="AB2" i="4"/>
  <c r="AA2" i="4"/>
  <c r="Z2" i="4"/>
  <c r="U2" i="4"/>
  <c r="T2" i="4"/>
  <c r="S2" i="4"/>
  <c r="R2" i="4"/>
  <c r="Q2" i="4"/>
  <c r="P2" i="4"/>
  <c r="O2" i="4"/>
  <c r="N2" i="4"/>
  <c r="M2" i="4"/>
  <c r="L2" i="4"/>
  <c r="K2" i="4"/>
  <c r="J2" i="4"/>
  <c r="I2" i="4"/>
  <c r="H2" i="4"/>
  <c r="G2" i="4"/>
  <c r="F2" i="4"/>
  <c r="E2" i="4"/>
  <c r="D2" i="4"/>
  <c r="C2" i="4"/>
  <c r="B2" i="4"/>
  <c r="H32" i="2" l="1"/>
  <c r="X2" i="4" s="1"/>
  <c r="I34" i="2" l="1"/>
  <c r="N34" i="2"/>
  <c r="M54" i="2"/>
  <c r="N54" i="2" s="1"/>
  <c r="M53" i="2"/>
  <c r="N53" i="2" s="1"/>
  <c r="I37" i="2" l="1"/>
  <c r="N37" i="2"/>
  <c r="I39" i="2"/>
  <c r="N39" i="2"/>
  <c r="M18" i="2" l="1"/>
  <c r="M32" i="2" l="1"/>
  <c r="N32" i="2" s="1"/>
  <c r="N38" i="2"/>
  <c r="I38" i="2"/>
  <c r="N33" i="2"/>
  <c r="N35" i="2"/>
  <c r="I33" i="2"/>
  <c r="I35" i="2"/>
  <c r="N31" i="2"/>
  <c r="I31" i="2"/>
  <c r="N29" i="2"/>
  <c r="I29" i="2"/>
  <c r="N27" i="2"/>
  <c r="I27" i="2"/>
  <c r="N22" i="2"/>
  <c r="I22" i="2"/>
  <c r="N20" i="2"/>
  <c r="I20" i="2"/>
  <c r="I32" i="2" l="1"/>
  <c r="N24" i="2" l="1"/>
  <c r="N25" i="2"/>
  <c r="I24" i="2"/>
  <c r="I25" i="2"/>
  <c r="I40" i="2"/>
  <c r="N40" i="2"/>
  <c r="I56" i="2"/>
  <c r="N56" i="2"/>
  <c r="H50" i="2"/>
  <c r="H47" i="2"/>
  <c r="N55" i="2"/>
  <c r="I55" i="2"/>
  <c r="I53" i="2"/>
  <c r="I54" i="2"/>
  <c r="N50" i="2"/>
  <c r="N51" i="2"/>
  <c r="N52" i="2"/>
  <c r="N49" i="2"/>
  <c r="N48" i="2"/>
  <c r="N47" i="2"/>
  <c r="N36" i="2"/>
  <c r="I51" i="2"/>
  <c r="I52" i="2"/>
  <c r="I36" i="2"/>
  <c r="I48" i="2"/>
  <c r="I49" i="2"/>
  <c r="N28" i="2"/>
  <c r="N30" i="2"/>
  <c r="I50" i="2" l="1"/>
  <c r="AP2" i="4"/>
  <c r="I47" i="2"/>
  <c r="AM2" i="4"/>
  <c r="I28" i="2"/>
  <c r="I30" i="2"/>
  <c r="N26" i="2"/>
  <c r="I26" i="2"/>
  <c r="N23" i="2"/>
  <c r="I23" i="2"/>
  <c r="H44" i="2" l="1"/>
  <c r="AJ2" i="4" s="1"/>
  <c r="H41" i="2"/>
  <c r="AG2" i="4" s="1"/>
  <c r="N21" i="2"/>
  <c r="I21" i="2"/>
  <c r="N18" i="2" l="1"/>
  <c r="I18" i="2" s="1"/>
  <c r="I19" i="2"/>
  <c r="N19" i="2"/>
  <c r="G41" i="2"/>
  <c r="I41" i="2"/>
  <c r="N41" i="2"/>
  <c r="G42" i="2"/>
  <c r="I42" i="2"/>
  <c r="N42" i="2"/>
  <c r="G43" i="2"/>
  <c r="I43" i="2"/>
  <c r="N43" i="2"/>
  <c r="G44" i="2"/>
  <c r="N44" i="2"/>
  <c r="I44" i="2" s="1"/>
  <c r="N45" i="2"/>
  <c r="I45" i="2" s="1"/>
  <c r="I46" i="2"/>
  <c r="N46" i="2"/>
  <c r="G57" i="2"/>
  <c r="I57" i="2"/>
  <c r="N57" i="2"/>
  <c r="G58" i="2"/>
  <c r="I58" i="2"/>
  <c r="N58" i="2"/>
  <c r="G59" i="2"/>
  <c r="I59" i="2"/>
  <c r="N59" i="2"/>
  <c r="G60" i="2"/>
  <c r="I60" i="2"/>
  <c r="N60" i="2"/>
  <c r="C13" i="2" l="1"/>
  <c r="D13" i="2"/>
  <c r="G13" i="2"/>
  <c r="F13" i="2"/>
  <c r="E13" i="2"/>
  <c r="G14" i="2" l="1"/>
  <c r="E14" i="2"/>
  <c r="C14" i="2"/>
  <c r="F14" i="2"/>
  <c r="D14" i="2"/>
  <c r="C15" i="2"/>
  <c r="F1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Jonas Fünfgeld</author>
  </authors>
  <commentList>
    <comment ref="G8" authorId="0" shapeId="0" xr:uid="{00000000-0006-0000-0100-000001000000}">
      <text>
        <r>
          <rPr>
            <sz val="9"/>
            <color indexed="81"/>
            <rFont val="Segoe UI"/>
            <family val="2"/>
          </rPr>
          <t>Die Reg.-Nr. wird von ClarCert vergeben und ist z.B. in der Betreff-Zeile von E-Mails aufgeführt. Die Reg.-Nr. ist immer dreistellig. Z.B.: ZFD-123</t>
        </r>
      </text>
    </comment>
    <comment ref="D33" authorId="0" shapeId="0" xr:uid="{00000000-0006-0000-0100-000002000000}">
      <text>
        <r>
          <rPr>
            <b/>
            <sz val="9"/>
            <color indexed="81"/>
            <rFont val="Segoe UI"/>
            <family val="2"/>
          </rPr>
          <t>Ausfüllhinweis:
Beispiele für OPS-Codes*: 
• 5-392.1</t>
        </r>
        <r>
          <rPr>
            <sz val="9"/>
            <color indexed="81"/>
            <rFont val="Segoe UI"/>
            <family val="2"/>
          </rPr>
          <t xml:space="preserve"> (a.v.-Fistel) </t>
        </r>
        <r>
          <rPr>
            <b/>
            <sz val="9"/>
            <color indexed="81"/>
            <rFont val="Segoe UI"/>
            <family val="2"/>
          </rPr>
          <t xml:space="preserve">
• 5-392.3</t>
        </r>
        <r>
          <rPr>
            <sz val="9"/>
            <color indexed="81"/>
            <rFont val="Segoe UI"/>
            <family val="2"/>
          </rPr>
          <t xml:space="preserve"> (alloplastischer a.v.-Shunt)
•  ggfs. 8.83c.c (endovaskuläre perkutane Anlage einer a.v.-Fistel durch Hochfrequenzablation (WavelinQ-System, Elypsis))
*Falls die entsprechenden Eingriffe anderweitig kodiert wurden, können diese unter den hier aufgeführten OPS-Codes dennoch mitangegeben werden. </t>
        </r>
        <r>
          <rPr>
            <b/>
            <sz val="9"/>
            <color indexed="81"/>
            <rFont val="Segoe UI"/>
            <family val="2"/>
          </rPr>
          <t xml:space="preserve">Da die Codierung unterschiedlich erfolgt, werden keine konkreten OPS-Codes vorgegeben. Die Überprüfung der Fälle erfolgt stichprobenhaft im Audit.
</t>
        </r>
        <r>
          <rPr>
            <sz val="9"/>
            <color indexed="81"/>
            <rFont val="Segoe UI"/>
            <family val="2"/>
          </rPr>
          <t xml:space="preserve">
</t>
        </r>
      </text>
    </comment>
    <comment ref="D35" authorId="0" shapeId="0" xr:uid="{00000000-0006-0000-0100-000003000000}">
      <text>
        <r>
          <rPr>
            <b/>
            <sz val="9"/>
            <color indexed="81"/>
            <rFont val="Segoe UI"/>
            <family val="2"/>
          </rPr>
          <t xml:space="preserve">Ausfüllhinweis:
Beispiele für OPS-Codes*: 
• 5-394.5 </t>
        </r>
        <r>
          <rPr>
            <sz val="9"/>
            <color indexed="81"/>
            <rFont val="Segoe UI"/>
            <family val="2"/>
          </rPr>
          <t xml:space="preserve">(Revision eines arteriovenösen Shuntes) </t>
        </r>
        <r>
          <rPr>
            <b/>
            <sz val="9"/>
            <color indexed="81"/>
            <rFont val="Segoe UI"/>
            <family val="2"/>
          </rPr>
          <t xml:space="preserve">
• 5-394.6 </t>
        </r>
        <r>
          <rPr>
            <sz val="9"/>
            <color indexed="81"/>
            <rFont val="Segoe UI"/>
            <family val="2"/>
          </rPr>
          <t xml:space="preserve">(Verschluss eines arteriovenösen Shuntes) 
*Falls die entsprechenden Eingriffe anderweitig kodiert wurden, können diese unter den hier aufgeführten OPS-Codes dennoch mitangegeben werden. </t>
        </r>
        <r>
          <rPr>
            <b/>
            <sz val="9"/>
            <color indexed="81"/>
            <rFont val="Segoe UI"/>
            <family val="2"/>
          </rPr>
          <t>Da die Codierung unterschiedlich erfolgt, werden keine konkreten OPS-Codes vorgegeben. Die Überprüfung der Fälle erfolgt stichprobenhaft im Audit.</t>
        </r>
      </text>
    </comment>
    <comment ref="D36" authorId="0" shapeId="0" xr:uid="{00000000-0006-0000-0100-000004000000}">
      <text>
        <r>
          <rPr>
            <b/>
            <sz val="9"/>
            <color indexed="81"/>
            <rFont val="Segoe UI"/>
            <family val="2"/>
          </rPr>
          <t xml:space="preserve">Eingriffe bei Revisionen zum Erhalt des Gefäßzugangs 
</t>
        </r>
        <r>
          <rPr>
            <sz val="9"/>
            <color indexed="81"/>
            <rFont val="Segoe UI"/>
            <family val="2"/>
          </rPr>
          <t xml:space="preserve">(Stenose, Aneurysma, shuntinduzierte Handischämie) sind wegen drohender Komplikationen (Thrombose, Blutung, Infektion, Gewebsuntergang) kurzfristig interventionsbedürftig. </t>
        </r>
      </text>
    </comment>
  </commentList>
</comments>
</file>

<file path=xl/sharedStrings.xml><?xml version="1.0" encoding="utf-8"?>
<sst xmlns="http://schemas.openxmlformats.org/spreadsheetml/2006/main" count="314" uniqueCount="226">
  <si>
    <t>davon am av-Zugang</t>
  </si>
  <si>
    <t>Anzahl kumuliert</t>
  </si>
  <si>
    <t>Anzahl/a</t>
  </si>
  <si>
    <t>---</t>
  </si>
  <si>
    <t>Anzahl Revisionen</t>
  </si>
  <si>
    <t>Anzahl Erstanlagen</t>
  </si>
  <si>
    <t>Phlebographie/Angiographie</t>
  </si>
  <si>
    <t>anteilige VK</t>
  </si>
  <si>
    <t>Shunt-Koordinator</t>
  </si>
  <si>
    <t>1</t>
  </si>
  <si>
    <t>obere Plausi</t>
  </si>
  <si>
    <t>untere Plausi</t>
  </si>
  <si>
    <t>Prüfung
Sollvorgabe</t>
  </si>
  <si>
    <t>Sollvorgabe</t>
  </si>
  <si>
    <t>Kommentar</t>
  </si>
  <si>
    <t>Anmerkung</t>
  </si>
  <si>
    <t>Mindestanforderung</t>
  </si>
  <si>
    <t>Kennzahl</t>
  </si>
  <si>
    <t>EB</t>
  </si>
  <si>
    <t>Nr.</t>
  </si>
  <si>
    <t xml:space="preserve">Erstelldatum </t>
  </si>
  <si>
    <t>Prozentualer Anteil</t>
  </si>
  <si>
    <t>Erfassungsjahr</t>
  </si>
  <si>
    <t>Anzahl</t>
  </si>
  <si>
    <t>Kennzahl falsch</t>
  </si>
  <si>
    <t>Kennzahl unvollständig</t>
  </si>
  <si>
    <t>Sollvorgabe nicht erfüllt</t>
  </si>
  <si>
    <t>Wert unplausibel</t>
  </si>
  <si>
    <t>Anforderungen erfüllt</t>
  </si>
  <si>
    <t>Auditjahr</t>
  </si>
  <si>
    <t>unvollständig / falsch</t>
  </si>
  <si>
    <t>vollständig</t>
  </si>
  <si>
    <t>Name des Zentrums</t>
  </si>
  <si>
    <t>Eingabe ausstehend</t>
  </si>
  <si>
    <t>Eingabe optional</t>
  </si>
  <si>
    <t>Kennzahlenbogen</t>
  </si>
  <si>
    <t>Eingabe erfolgt automatisch 
(Bezug auf andere Zellen)</t>
  </si>
  <si>
    <t>Legende:</t>
  </si>
  <si>
    <t>Interdisziplinäre Zentren für Dialysezugänge</t>
  </si>
  <si>
    <t>Ist-Wert</t>
  </si>
  <si>
    <t>Erläuterung und Hinweise</t>
  </si>
  <si>
    <t>Bearbeitungsqualität Kennzahlen</t>
  </si>
  <si>
    <t>Art des Zentrums</t>
  </si>
  <si>
    <t>Shunt-Referenzzentrum</t>
  </si>
  <si>
    <t>Regionales Shuntzentrum</t>
  </si>
  <si>
    <t>2</t>
  </si>
  <si>
    <t>3</t>
  </si>
  <si>
    <t>4</t>
  </si>
  <si>
    <t>5</t>
  </si>
  <si>
    <t>6</t>
  </si>
  <si>
    <t>7</t>
  </si>
  <si>
    <t>8</t>
  </si>
  <si>
    <t>9</t>
  </si>
  <si>
    <t>10</t>
  </si>
  <si>
    <t>11</t>
  </si>
  <si>
    <t>12</t>
  </si>
  <si>
    <t>13</t>
  </si>
  <si>
    <t>14</t>
  </si>
  <si>
    <t>17</t>
  </si>
  <si>
    <t>18</t>
  </si>
  <si>
    <t>- Regionale Shuntzentren: 50
- Shunt-Referenzzentren: 200</t>
  </si>
  <si>
    <t>19</t>
  </si>
  <si>
    <t>20</t>
  </si>
  <si>
    <t>21</t>
  </si>
  <si>
    <t>22</t>
  </si>
  <si>
    <t>23</t>
  </si>
  <si>
    <t>24</t>
  </si>
  <si>
    <t>Reg.Nr. ZFD-</t>
  </si>
  <si>
    <t>Anzahl Eingriffe/a</t>
  </si>
  <si>
    <t>Anzahl Eingriffe am av Zugang/a</t>
  </si>
  <si>
    <t>2.1.2c</t>
  </si>
  <si>
    <t>2.1.2e</t>
  </si>
  <si>
    <t>2.1.5f</t>
  </si>
  <si>
    <t>2.1.5g</t>
  </si>
  <si>
    <t>2.2.2a</t>
  </si>
  <si>
    <t>Operateur 1:
Eingriffe am av-Zugang im Berichtsjahr</t>
  </si>
  <si>
    <t>2.2.2b</t>
  </si>
  <si>
    <t>Operateur 2:
Eingriffe am av-Zugang im Berichtsjahr</t>
  </si>
  <si>
    <t>25</t>
  </si>
  <si>
    <t>26</t>
  </si>
  <si>
    <t>27</t>
  </si>
  <si>
    <t>28</t>
  </si>
  <si>
    <t>29</t>
  </si>
  <si>
    <t>30</t>
  </si>
  <si>
    <t>31</t>
  </si>
  <si>
    <t>32</t>
  </si>
  <si>
    <t>33</t>
  </si>
  <si>
    <t>34</t>
  </si>
  <si>
    <t>35</t>
  </si>
  <si>
    <t>Interventionelle vaskuläre Eingriffe</t>
  </si>
  <si>
    <t>2.3.1a</t>
  </si>
  <si>
    <t>2.3.1d</t>
  </si>
  <si>
    <t>36</t>
  </si>
  <si>
    <t>37</t>
  </si>
  <si>
    <t>38</t>
  </si>
  <si>
    <t>Anzahl Erstanlagen/a</t>
  </si>
  <si>
    <t>Anzahl Revisionen/a</t>
  </si>
  <si>
    <t>2.3.2a</t>
  </si>
  <si>
    <t>Notfalleingriffe</t>
  </si>
  <si>
    <t>Interventionell erfahrene Ärzte (Fachärtzte)</t>
  </si>
  <si>
    <t>Erfahrene Shuntoperateure (Fachärzte)</t>
  </si>
  <si>
    <t>2.1.5b</t>
  </si>
  <si>
    <t>Erfahrene Nephrologen (&gt; 4 jährige fachärztliche Tätigkeit)</t>
  </si>
  <si>
    <t>Facharzt für Innere Medizin mit nephrologischer Erfahrung  (&gt; 1 Jahr in der Dialyse tätig)</t>
  </si>
  <si>
    <t>39</t>
  </si>
  <si>
    <t>40</t>
  </si>
  <si>
    <t>41</t>
  </si>
  <si>
    <t>42</t>
  </si>
  <si>
    <t>43</t>
  </si>
  <si>
    <t>2.1.2b</t>
  </si>
  <si>
    <t>Zeitraum zwischen Beginn der Zugangsplanung und der OP (Median in Tagen)</t>
  </si>
  <si>
    <t>Passagere Katheter bei Revisionen</t>
  </si>
  <si>
    <t>Getunnelte Katheter bei Revisionen</t>
  </si>
  <si>
    <t xml:space="preserve">Patienten, die bei Zu-gangsproblemen mit dem Alternativverfahren Peritonealdialyse behandelt wurden </t>
  </si>
  <si>
    <t xml:space="preserve">Patienten, die bei Zu-gangsproblemen mit dem Alternativverfahren  Nierentransplantation behandelt wurden </t>
  </si>
  <si>
    <t>Durchgeführte Shuntdiagnostik bei Erstanlage Internist 1</t>
  </si>
  <si>
    <t>Durchgeführte Shuntdiagnostik bei Revision Internist 1</t>
  </si>
  <si>
    <t>2.2.1e</t>
  </si>
  <si>
    <t>2.2.1a</t>
  </si>
  <si>
    <t>2.2.1b</t>
  </si>
  <si>
    <t>2.2.1</t>
  </si>
  <si>
    <t>Chirurgische Eingriffe am av Zugang im Berichtsjahr</t>
  </si>
  <si>
    <t>Revisionen an AV-Gefäßzugängen zur Dialyse im Berichtsjahr</t>
  </si>
  <si>
    <t>Anzahl
(Erstzertifizierung: /≥3 Monate,
Re-Zertifizierung: /a)</t>
  </si>
  <si>
    <t xml:space="preserve">Interventionalist 1:
Vaskuläre Eingriffe in der Ver-
gangenheit  </t>
  </si>
  <si>
    <t>Interventionalist 2: 
Vaskuläre Eingriffe in der Ver-
gangenheit</t>
  </si>
  <si>
    <t>Operateur 1:
Eingriffe am av-Zugang in der Vergangenheit (letzte 10 Jahre)</t>
  </si>
  <si>
    <t>Operateur 2:
Eingriffe am av-Zugang in der Vergangenheit (letzte 10 Jahre)</t>
  </si>
  <si>
    <t>- Regionale Shuntzentren:
---
- Shunt-Referenzzentren: 
0,1 VK pro 100 Shuntanlagen</t>
  </si>
  <si>
    <t xml:space="preserve">Eingriffe bei Revisionen zum Erhalt des Gefäßzugangs </t>
  </si>
  <si>
    <t>2.2.1f</t>
  </si>
  <si>
    <t>Eingriffe bei Notfällen (Shuntverschluss)</t>
  </si>
  <si>
    <t>Anlagen an AV-Gefäßzugängen zur Dialyse im Berichtsjahr</t>
  </si>
  <si>
    <t>- Regionale Shuntzentren: 200
- Shunt-Referenzzentren: 300</t>
  </si>
  <si>
    <t>- Regionale Shuntzentren: 30
- Shunt-Referenzzentren: 50</t>
  </si>
  <si>
    <t>Anzahl nativer Anlagen/a</t>
  </si>
  <si>
    <t>Anzahl Prothesenshuntanlagen/a</t>
  </si>
  <si>
    <t>Kennzahlendefinition</t>
  </si>
  <si>
    <r>
      <t xml:space="preserve">• </t>
    </r>
    <r>
      <rPr>
        <b/>
        <sz val="10"/>
        <color theme="1"/>
        <rFont val="Arial"/>
        <family val="2"/>
      </rPr>
      <t>Funktionalität</t>
    </r>
    <r>
      <rPr>
        <sz val="10"/>
        <color theme="1"/>
        <rFont val="Arial"/>
        <family val="2"/>
      </rPr>
      <t xml:space="preserve">
Diese Datei wurde mit Microsoft Office2016 erstellt. Die Verwendung von anderen Office-Versionen kann unter Umständen zu Einschränkungen und Funktionalitätsverlusten führen.
• </t>
    </r>
    <r>
      <rPr>
        <b/>
        <sz val="10"/>
        <color theme="1"/>
        <rFont val="Arial"/>
        <family val="2"/>
      </rPr>
      <t xml:space="preserve">Bearbeitungshinweise
</t>
    </r>
    <r>
      <rPr>
        <sz val="10"/>
        <color theme="1"/>
        <rFont val="Arial"/>
        <family val="2"/>
      </rPr>
      <t xml:space="preserve">Die in dieser Excel-Datei nachfolgenden Tabellen sind Anlagen des Erhebungsbogens (=Zertifizierungsgrundlage) und somit im Rahmen der Zertifizierung verbindlich zu bearbeiten. Die zu bearbeitenden Felder sind farblich hervorgehoben. Alle Angaben beziehen sich auf das Dialysezugangszentrum und soweit nicht anders hervorgehoben auf das Erfassungsjahr.
</t>
    </r>
    <r>
      <rPr>
        <b/>
        <sz val="10"/>
        <color theme="1"/>
        <rFont val="Arial"/>
        <family val="2"/>
      </rPr>
      <t>Wichtig: Manche Sollvorgaben sind abhängig von der gewählten Zentrumsart (Shunt-Referenzzentrum bzw. Regionales Shuntzentrum).  Bitte wählen Sie im Tabellenblatt "Kennzahlenbogen" daher zuerst die korrekte Zentrumsart aus und tätigen Sie erst dann Eingaben zu den Kennzahlen.</t>
    </r>
    <r>
      <rPr>
        <sz val="10"/>
        <color theme="1"/>
        <rFont val="Arial"/>
        <family val="2"/>
      </rPr>
      <t xml:space="preserve">
• </t>
    </r>
    <r>
      <rPr>
        <b/>
        <sz val="10"/>
        <color theme="1"/>
        <rFont val="Arial"/>
        <family val="2"/>
      </rPr>
      <t>Auswahl des Dokumentationssystems</t>
    </r>
    <r>
      <rPr>
        <sz val="10"/>
        <color theme="1"/>
        <rFont val="Arial"/>
        <family val="2"/>
      </rPr>
      <t xml:space="preserve">
Dem Zentrum ist die Auswahl des Dokumentationssystems freigestellt. Die Daten können aus unterschiedlichen Systemen generiert werden, sofern sich diese qualitativ / quantitativ nicht widersprechen.
</t>
    </r>
    <r>
      <rPr>
        <b/>
        <sz val="10"/>
        <color theme="1"/>
        <rFont val="Arial"/>
        <family val="2"/>
      </rPr>
      <t/>
    </r>
  </si>
  <si>
    <t>Interdisziplinär in der Shuntkonferenz besprochene Patienten</t>
  </si>
  <si>
    <t>Median in Tagen (Dauer Vorstellung bis Intervention)</t>
  </si>
  <si>
    <r>
      <t xml:space="preserve">Median in Tagen
(Erstzertifizierung: </t>
    </r>
    <r>
      <rPr>
        <sz val="10"/>
        <color theme="1"/>
        <rFont val="Arial"/>
        <family val="2"/>
      </rPr>
      <t>≥3 Monate,
Re-Zertifizierung: a)</t>
    </r>
  </si>
  <si>
    <t>Version EB</t>
  </si>
  <si>
    <t>Reg.Nr.</t>
  </si>
  <si>
    <t>Erstelldatum</t>
  </si>
  <si>
    <t>Anlagen an AV-Gefäßzugängen zur Dialyse im Berichtsjahr - Anzahl nativer Anlagen/a</t>
  </si>
  <si>
    <t>Anlagen an AV-Gefäßzugängen zur Dialyse im Berichtsjahr - Anzahl Prothesenshuntanlagen/a</t>
  </si>
  <si>
    <t>Eingriffe bei Revisionen zum Erhalt des Gefäßzugangs  - Anzahl/a</t>
  </si>
  <si>
    <t>Eingriffe bei Revisionen zum Erhalt des Gefäßzugangs - Median in Tagen (Dauer Vorstellung bis Intervention)</t>
  </si>
  <si>
    <t>Eingriffe bei Notfällen (Shuntverschluss) - Anzahl/a</t>
  </si>
  <si>
    <t>Eingriffe bei Notfällen (Shuntverschluss) - Median in Tagen (Dauer Vorstellung bis Intervention)</t>
  </si>
  <si>
    <t>Operateur 1:
Eingriffe am av-Zugang in der Vergangenheit (letzte 10 Jahre) - Anzahl kumuliert</t>
  </si>
  <si>
    <t>Operateur 1:
Eingriffe am av-Zugang in der Vergangenheit (letzte 10 Jahre) - Anzahl Erstanlagen</t>
  </si>
  <si>
    <t>Operateur 1:
Eingriffe am av-Zugang in der Vergangenheit (letzte 10 Jahre) - Anzahl Revisionen</t>
  </si>
  <si>
    <t>Operateur 2:
Eingriffe am av-Zugang in der Vergangenheit (letzte 10 Jahre) - Anzahl kumuliert</t>
  </si>
  <si>
    <t>Operateur 2:
Eingriffe am av-Zugang in der Vergangenheit (letzte 10 Jahre) - Anzahl Erstanlagen</t>
  </si>
  <si>
    <t>Operateur 2:
Eingriffe am av-Zugang in der Vergangenheit (letzte 10 Jahre) - Anzahl Revisionen</t>
  </si>
  <si>
    <t>Operateur 1:
Eingriffe am av-Zugang im Berichtsjahr - Anzahl/a</t>
  </si>
  <si>
    <t>Operateur 1:
Eingriffe am av-Zugang im Berichtsjahr - Anzahl Erstanlagen/a</t>
  </si>
  <si>
    <t>Operateur 1:
Eingriffe am av-Zugang im Berichtsjahr - Anzahl Revisionen/a</t>
  </si>
  <si>
    <t>Operateur 2:
Eingriffe am av-Zugang im Berichtsjahr - Anzahl/a</t>
  </si>
  <si>
    <t>Operateur 2:
Eingriffe am av-Zugang im Berichtsjahr - Anzahl Erstanlagen/a</t>
  </si>
  <si>
    <t>Operateur 2:
Eingriffe am av-Zugang im Berichtsjahr - Anzahl Revisionen/a</t>
  </si>
  <si>
    <t>Interventionelle vaskuläre Eingriffe - Anzahl Eingriffe/a</t>
  </si>
  <si>
    <t>Interventionelle vaskuläre Eingriffe - Anzahl Eingriffe am av Zugang/a</t>
  </si>
  <si>
    <t>Interventionalist 1:
Vaskuläre Eingriffe in der Vergangenheit  - Anzahl kumuliert</t>
  </si>
  <si>
    <t>Interventionalist 1:
Vaskuläre Eingriffe in der Vergangenheit  - davon am av-Zugang</t>
  </si>
  <si>
    <t>Interventionalist 2:
Vaskuläre Eingriffe in der Vergangenheit  - Anzahl kumuliert</t>
  </si>
  <si>
    <t>Interventionalist 2:
Vaskuläre Eingriffe in der Vergangenheit  - davon am av-Zugang</t>
  </si>
  <si>
    <t>Kommentar zu Shunt-Koordinator</t>
  </si>
  <si>
    <t>Kommentar zu Phlebographie/Angiographie</t>
  </si>
  <si>
    <t>Kommentar zu Zeitraum zwischen Beginn der Zugangsplanung und der OP (Median in Tagen)</t>
  </si>
  <si>
    <t>Kommentar zu Passagere Katheter bei Revisionen</t>
  </si>
  <si>
    <t>Kommentar zu Getunnelte Katheter bei Revisionen</t>
  </si>
  <si>
    <t>Kommentar zu Interdisziplinär in der Shuntkonferenz besprochene Patienten</t>
  </si>
  <si>
    <t>Kommentar zu Erfahrene Nephrologen (&gt; 4 jährige fachärztliche Tätigkeit)</t>
  </si>
  <si>
    <t>Kommentar zu Facharzt für Innere Medizin mit nephrologischer Erfahrung  (&gt; 1 Jahr in der Dialyse tätig)</t>
  </si>
  <si>
    <t xml:space="preserve">Kommentar zu Patienten, die bei Zu-gangsproblemen mit dem Alternativverfahren Peritonealdialyse behandelt wurden </t>
  </si>
  <si>
    <t xml:space="preserve">Kommentar zu Patienten, die bei Zu-gangsproblemen mit dem Alternativverfahren  Nierentransplantation behandelt wurden </t>
  </si>
  <si>
    <t>Kommentar zu Durchgeführte Shuntdiagnostik bei Erstanlage Internist 1</t>
  </si>
  <si>
    <t>Kommentar zu Durchgeführte Shuntdiagnostik bei Revision Internist 1</t>
  </si>
  <si>
    <t>Kommentar zu Chirurgische Eingriffe am av Zugang im Berichtsjahr</t>
  </si>
  <si>
    <t>Kommentar zu Anlagen an AV-Gefäßzugängen zur Dialyse im Berichtsjahr - Anzahl nativer Anlagen/a</t>
  </si>
  <si>
    <t>Kommentar zu Anlagen an AV-Gefäßzugängen zur Dialyse im Berichtsjahr - Anzahl Prothesenshuntanlagen/a</t>
  </si>
  <si>
    <t>Kommentar zu Revisionen an AV-Gefäßzugängen zur Dialyse im Berichtsjahr</t>
  </si>
  <si>
    <t>Kommentar zu Eingriffe bei Revisionen zum Erhalt des Gefäßzugangs  - Anzahl/a</t>
  </si>
  <si>
    <t>Kommentar zu Eingriffe bei Revisionen zum Erhalt des Gefäßzugangs - Median in Tagen (Dauer Vorstellung bis Intervention)</t>
  </si>
  <si>
    <t>Kommentar zu Eingriffe bei Notfällen (Shuntverschluss) - Anzahl/a</t>
  </si>
  <si>
    <t>Kommentar zu Eingriffe bei Notfällen (Shuntverschluss) - Median in Tagen (Dauer Vorstellung bis Intervention)</t>
  </si>
  <si>
    <t>Kommentar zu Erfahrene Shuntoperateure (Fachärzte)</t>
  </si>
  <si>
    <t>Kommentar zu Operateur 1:
Eingriffe am av-Zugang in der Vergangenheit (letzte 10 Jahre) - Anzahl kumuliert</t>
  </si>
  <si>
    <t>Kommentar zu Operateur 1:
Eingriffe am av-Zugang in der Vergangenheit (letzte 10 Jahre) - Anzahl Erstanlagen</t>
  </si>
  <si>
    <t>Kommentar zu Operateur 1:
Eingriffe am av-Zugang in der Vergangenheit (letzte 10 Jahre) - Anzahl Revisionen</t>
  </si>
  <si>
    <t>Kommentar zu Operateur 2:
Eingriffe am av-Zugang in der Vergangenheit (letzte 10 Jahre) - Anzahl kumuliert</t>
  </si>
  <si>
    <t>Kommentar zu Operateur 2:
Eingriffe am av-Zugang in der Vergangenheit (letzte 10 Jahre) - Anzahl Erstanlagen</t>
  </si>
  <si>
    <t>Kommentar zu Operateur 2:
Eingriffe am av-Zugang in der Vergangenheit (letzte 10 Jahre) - Anzahl Revisionen</t>
  </si>
  <si>
    <t>Kommentar zu Operateur 1:
Eingriffe am av-Zugang im Berichtsjahr - Anzahl/a</t>
  </si>
  <si>
    <t>Kommentar zu Operateur 1:
Eingriffe am av-Zugang im Berichtsjahr - Anzahl Erstanlagen/a</t>
  </si>
  <si>
    <t>Kommentar zu Operateur 1:
Eingriffe am av-Zugang im Berichtsjahr - Anzahl Revisionen/a</t>
  </si>
  <si>
    <t>Kommentar zu Operateur 2:
Eingriffe am av-Zugang im Berichtsjahr - Anzahl/a</t>
  </si>
  <si>
    <t>Kommentar zu Operateur 2:
Eingriffe am av-Zugang im Berichtsjahr - Anzahl Erstanlagen/a</t>
  </si>
  <si>
    <t>Kommentar zu Operateur 2:
Eingriffe am av-Zugang im Berichtsjahr - Anzahl Revisionen/a</t>
  </si>
  <si>
    <t>Kommentar zu Interventionelle vaskuläre Eingriffe - Anzahl Eingriffe/a</t>
  </si>
  <si>
    <t>Kommentar zu Interventionelle vaskuläre Eingriffe - Anzahl Eingriffe am av Zugang/a</t>
  </si>
  <si>
    <t>Kommentar zu Notfalleingriffe</t>
  </si>
  <si>
    <t>Kommentar zu Interventionell erfahrene Ärzte (Fachärtzte)</t>
  </si>
  <si>
    <t>Kommentar zu Interventionalist 1:
Vaskuläre Eingriffe in der Vergangenheit  - Anzahl kumuliert</t>
  </si>
  <si>
    <t>Kommentar zu Interventionalist 1:
Vaskuläre Eingriffe in der Vergangenheit  - davon am av-Zugang</t>
  </si>
  <si>
    <t>Kommentar zu Interventionalist 2:
Vaskuläre Eingriffe in der Vergangenheit  - Anzahl kumuliert</t>
  </si>
  <si>
    <t>Kommentar zu Interventionalist 2:
Vaskuläre Eingriffe in der Vergangenheit  - davon am av-Zugang</t>
  </si>
  <si>
    <t>K0 (191030)</t>
  </si>
  <si>
    <t>Durchgeführte Shuntdiagnostik bei Erstanlage Untersucher 1</t>
  </si>
  <si>
    <t>Durchgeführte Shuntdiagnostik bei Revision Untersucher 1</t>
  </si>
  <si>
    <t>Durchgeführte Shuntdiagnostik bei Erstanlage Untersucher 2</t>
  </si>
  <si>
    <t>Durchgeführte Shuntdiagnostik bei  Revision Untersucher 2</t>
  </si>
  <si>
    <t>[Kennzahl entfernt]</t>
  </si>
  <si>
    <t>Kommentar zu Durchgeführte Shuntdiagnostik bei  Revision Untersucher 2</t>
  </si>
  <si>
    <t>Kommentar zu Durchgeführte Shuntdiagnostik bei Erstanlage Untersucher 2</t>
  </si>
  <si>
    <t>Kommentar zu Durchgeführte Shuntdiagnostik bei Revision Untersucher 1</t>
  </si>
  <si>
    <t>Kommentar zu Durchgeführte Shuntdiagnostik bei Erstanlage Untersucher 1</t>
  </si>
  <si>
    <t>Interventionell erfahrene Ärzte (Fachärzte)</t>
  </si>
  <si>
    <t>15</t>
  </si>
  <si>
    <t>16</t>
  </si>
  <si>
    <t>Dokumentenversion</t>
  </si>
  <si>
    <t>-N1</t>
  </si>
  <si>
    <t xml:space="preserve">Bitte bei Erstzertifizierung hier im Kommentarfeld klar definieren, welcher Datenzeitraum angegeben wurde. Bei Re-Zertifizierung kann dieser Kommentar gelöscht werden.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</si>
</sst>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20"/>
      <color theme="1"/>
      <name val="Calibri"/>
      <family val="2"/>
      <scheme val="minor"/>
    </font>
    <font>
      <sz val="9"/>
      <color indexed="81"/>
      <name val="Segoe UI"/>
      <family val="2"/>
    </font>
    <font>
      <b/>
      <sz val="9"/>
      <color indexed="81"/>
      <name val="Segoe UI"/>
      <family val="2"/>
    </font>
    <font>
      <sz val="10"/>
      <color theme="1"/>
      <name val="Arial"/>
      <family val="2"/>
    </font>
    <font>
      <sz val="11"/>
      <color theme="1"/>
      <name val="Calibri"/>
      <family val="2"/>
      <scheme val="minor"/>
    </font>
    <font>
      <b/>
      <sz val="10"/>
      <color indexed="8"/>
      <name val="Arial"/>
      <family val="2"/>
    </font>
    <font>
      <sz val="10"/>
      <color indexed="8"/>
      <name val="Arial"/>
      <family val="2"/>
    </font>
    <font>
      <sz val="8"/>
      <color indexed="8"/>
      <name val="Arial"/>
      <family val="2"/>
    </font>
    <font>
      <b/>
      <sz val="10"/>
      <color theme="1"/>
      <name val="Arial"/>
      <family val="2"/>
    </font>
    <font>
      <sz val="20"/>
      <color theme="1"/>
      <name val="Arial"/>
      <family val="2"/>
    </font>
    <font>
      <sz val="10"/>
      <name val="Arial"/>
      <family val="2"/>
    </font>
    <font>
      <sz val="8"/>
      <color theme="1"/>
      <name val="Arial"/>
      <family val="2"/>
    </font>
    <font>
      <sz val="10"/>
      <color theme="1"/>
      <name val="Calibri"/>
      <family val="2"/>
      <scheme val="minor"/>
    </font>
    <font>
      <sz val="8"/>
      <name val="Calibri"/>
      <family val="2"/>
      <scheme val="minor"/>
    </font>
    <font>
      <sz val="8"/>
      <color rgb="FF0000FF"/>
      <name val="Arial"/>
      <family val="2"/>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00000"/>
        <bgColor indexed="64"/>
      </patternFill>
    </fill>
    <fill>
      <patternFill patternType="solid">
        <fgColor indexed="43"/>
        <bgColor indexed="64"/>
      </patternFill>
    </fill>
    <fill>
      <patternFill patternType="solid">
        <fgColor rgb="FF99FF66"/>
        <bgColor indexed="64"/>
      </patternFill>
    </fill>
    <fill>
      <patternFill patternType="solid">
        <fgColor indexed="10"/>
        <bgColor indexed="64"/>
      </patternFill>
    </fill>
    <fill>
      <patternFill patternType="solid">
        <fgColor indexed="51"/>
        <bgColor indexed="64"/>
      </patternFill>
    </fill>
    <fill>
      <patternFill patternType="solid">
        <fgColor theme="0" tint="-0.3499862666707357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22">
    <xf numFmtId="0" fontId="0" fillId="0" borderId="0" xfId="0"/>
    <xf numFmtId="0" fontId="0" fillId="2" borderId="0" xfId="0" applyFill="1"/>
    <xf numFmtId="0" fontId="4" fillId="2" borderId="0" xfId="0" applyFont="1" applyFill="1"/>
    <xf numFmtId="0" fontId="7" fillId="2" borderId="0" xfId="0" applyFont="1" applyFill="1" applyAlignment="1">
      <alignment horizontal="center"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xf>
    <xf numFmtId="49" fontId="7" fillId="2" borderId="0" xfId="0" applyNumberFormat="1" applyFont="1" applyFill="1" applyAlignment="1">
      <alignment horizontal="center" vertical="center"/>
    </xf>
    <xf numFmtId="0" fontId="10" fillId="3" borderId="14" xfId="0" applyFont="1" applyFill="1" applyBorder="1"/>
    <xf numFmtId="0" fontId="11" fillId="0" borderId="14" xfId="0" applyFont="1" applyBorder="1" applyAlignment="1">
      <alignment vertical="center" wrapText="1"/>
    </xf>
    <xf numFmtId="0" fontId="7" fillId="0" borderId="0" xfId="0" applyFont="1" applyAlignment="1">
      <alignment horizontal="center" vertical="center"/>
    </xf>
    <xf numFmtId="0" fontId="12" fillId="0" borderId="0" xfId="0" applyFont="1" applyAlignment="1">
      <alignment horizontal="left" vertical="center"/>
    </xf>
    <xf numFmtId="49" fontId="13" fillId="2" borderId="0" xfId="0" applyNumberFormat="1" applyFont="1" applyFill="1" applyAlignment="1">
      <alignment horizontal="left" vertical="center"/>
    </xf>
    <xf numFmtId="0" fontId="10" fillId="8" borderId="14" xfId="0" applyFont="1" applyFill="1" applyBorder="1"/>
    <xf numFmtId="0" fontId="11" fillId="0" borderId="14" xfId="0" applyFont="1" applyBorder="1" applyAlignment="1">
      <alignment vertical="center"/>
    </xf>
    <xf numFmtId="0" fontId="7" fillId="0" borderId="0" xfId="0" applyFont="1" applyAlignment="1">
      <alignment horizontal="left" vertical="center"/>
    </xf>
    <xf numFmtId="0" fontId="10" fillId="7" borderId="14" xfId="0" applyFont="1" applyFill="1" applyBorder="1"/>
    <xf numFmtId="4" fontId="7" fillId="2" borderId="0" xfId="0" applyNumberFormat="1" applyFont="1" applyFill="1" applyAlignment="1">
      <alignment horizontal="center" vertical="center"/>
    </xf>
    <xf numFmtId="49" fontId="7" fillId="0" borderId="0" xfId="0" applyNumberFormat="1" applyFont="1" applyAlignment="1">
      <alignment horizontal="left" vertical="center"/>
    </xf>
    <xf numFmtId="49" fontId="7" fillId="0" borderId="0" xfId="0" applyNumberFormat="1" applyFont="1" applyAlignment="1">
      <alignment horizontal="center" vertical="center"/>
    </xf>
    <xf numFmtId="49" fontId="7" fillId="2" borderId="0" xfId="0" applyNumberFormat="1" applyFont="1" applyFill="1" applyAlignment="1">
      <alignment horizontal="left" vertical="center"/>
    </xf>
    <xf numFmtId="1" fontId="7" fillId="0" borderId="1" xfId="0" applyNumberFormat="1" applyFont="1" applyBorder="1" applyAlignment="1" applyProtection="1">
      <alignment horizontal="center" vertical="center"/>
      <protection locked="0"/>
    </xf>
    <xf numFmtId="0" fontId="12" fillId="2" borderId="0" xfId="0" applyFont="1" applyFill="1" applyAlignment="1">
      <alignment horizontal="left" vertical="center"/>
    </xf>
    <xf numFmtId="49" fontId="7" fillId="2" borderId="0" xfId="0" applyNumberFormat="1" applyFont="1" applyFill="1" applyAlignment="1">
      <alignment horizontal="right" vertical="center"/>
    </xf>
    <xf numFmtId="0" fontId="11" fillId="0" borderId="14" xfId="0" applyFont="1" applyBorder="1" applyAlignment="1">
      <alignment horizontal="center" vertical="center" wrapText="1"/>
    </xf>
    <xf numFmtId="0" fontId="11" fillId="6" borderId="14"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4" borderId="17" xfId="0" applyFont="1" applyFill="1" applyBorder="1" applyAlignment="1">
      <alignment horizontal="center" vertical="center" wrapText="1"/>
    </xf>
    <xf numFmtId="4" fontId="7" fillId="0" borderId="0" xfId="0" applyNumberFormat="1" applyFont="1" applyAlignment="1">
      <alignment horizontal="right" vertical="center"/>
    </xf>
    <xf numFmtId="0" fontId="10" fillId="2" borderId="14" xfId="0" applyFont="1" applyFill="1" applyBorder="1" applyAlignment="1">
      <alignment horizontal="center" vertical="center"/>
    </xf>
    <xf numFmtId="0" fontId="10" fillId="3" borderId="14" xfId="0" applyFont="1" applyFill="1" applyBorder="1" applyAlignment="1">
      <alignment horizontal="center" vertical="center"/>
    </xf>
    <xf numFmtId="0" fontId="7" fillId="2" borderId="0" xfId="0" applyFont="1" applyFill="1" applyAlignment="1">
      <alignment horizontal="right" vertical="center"/>
    </xf>
    <xf numFmtId="9" fontId="10" fillId="3" borderId="14" xfId="1" applyFont="1" applyFill="1" applyBorder="1" applyAlignment="1" applyProtection="1">
      <alignment horizontal="center" vertical="center"/>
    </xf>
    <xf numFmtId="0" fontId="7" fillId="2" borderId="0" xfId="0" applyFont="1" applyFill="1" applyAlignment="1">
      <alignment horizontal="right" vertical="center" wrapText="1"/>
    </xf>
    <xf numFmtId="0" fontId="7" fillId="0" borderId="0" xfId="0" applyFont="1" applyAlignment="1">
      <alignment horizontal="right" vertical="center"/>
    </xf>
    <xf numFmtId="14" fontId="7" fillId="0" borderId="1" xfId="0" applyNumberFormat="1" applyFont="1" applyBorder="1" applyAlignment="1" applyProtection="1">
      <alignment horizontal="right" vertical="center"/>
      <protection locked="0"/>
    </xf>
    <xf numFmtId="49" fontId="12" fillId="0" borderId="13" xfId="0" applyNumberFormat="1" applyFont="1" applyBorder="1" applyAlignment="1">
      <alignment horizontal="center" vertical="center"/>
    </xf>
    <xf numFmtId="49" fontId="12" fillId="0" borderId="12" xfId="0" applyNumberFormat="1" applyFont="1" applyBorder="1" applyAlignment="1">
      <alignment horizontal="center" vertical="center"/>
    </xf>
    <xf numFmtId="49" fontId="12" fillId="0" borderId="12" xfId="0" applyNumberFormat="1" applyFont="1" applyBorder="1" applyAlignment="1">
      <alignment vertical="center"/>
    </xf>
    <xf numFmtId="4" fontId="12" fillId="0" borderId="12" xfId="0" applyNumberFormat="1" applyFont="1" applyBorder="1" applyAlignment="1">
      <alignment horizontal="center" vertical="center"/>
    </xf>
    <xf numFmtId="0" fontId="12" fillId="0" borderId="12" xfId="0" applyFont="1" applyBorder="1" applyAlignment="1">
      <alignment horizontal="center" vertical="center" wrapText="1"/>
    </xf>
    <xf numFmtId="0" fontId="12" fillId="0" borderId="11" xfId="0" applyFont="1" applyBorder="1" applyAlignment="1">
      <alignment horizontal="center" vertical="center"/>
    </xf>
    <xf numFmtId="0" fontId="7" fillId="0" borderId="0" xfId="0" applyFont="1" applyAlignment="1">
      <alignment horizontal="center" vertical="center" wrapText="1"/>
    </xf>
    <xf numFmtId="49" fontId="7" fillId="0" borderId="6" xfId="0" applyNumberFormat="1" applyFont="1" applyBorder="1" applyAlignment="1">
      <alignment horizontal="center" vertical="center"/>
    </xf>
    <xf numFmtId="4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0" fontId="7" fillId="0" borderId="1" xfId="0" quotePrefix="1"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1" xfId="0" applyFont="1" applyBorder="1" applyAlignment="1">
      <alignment horizontal="center" vertical="center" wrapText="1"/>
    </xf>
    <xf numFmtId="49" fontId="15" fillId="0" borderId="4" xfId="0" applyNumberFormat="1" applyFont="1" applyBorder="1" applyAlignment="1" applyProtection="1">
      <alignment horizontal="left" vertical="top" wrapText="1"/>
      <protection locked="0"/>
    </xf>
    <xf numFmtId="49" fontId="7" fillId="0" borderId="7"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0" fontId="7" fillId="0" borderId="7" xfId="0" applyFont="1" applyBorder="1" applyAlignment="1" applyProtection="1">
      <alignment horizontal="center" vertical="center"/>
      <protection locked="0"/>
    </xf>
    <xf numFmtId="49" fontId="8" fillId="0" borderId="5" xfId="0" applyNumberFormat="1" applyFont="1" applyBorder="1" applyAlignment="1">
      <alignment horizontal="center" vertical="center"/>
    </xf>
    <xf numFmtId="0" fontId="7" fillId="0" borderId="3" xfId="0" quotePrefix="1" applyFont="1" applyBorder="1" applyAlignment="1">
      <alignment horizontal="center" vertical="center" wrapText="1"/>
    </xf>
    <xf numFmtId="0" fontId="7" fillId="9" borderId="30" xfId="0" applyFont="1" applyFill="1" applyBorder="1" applyAlignment="1">
      <alignment horizontal="center" vertical="center"/>
    </xf>
    <xf numFmtId="0" fontId="7" fillId="0" borderId="2" xfId="0" applyFont="1" applyBorder="1" applyAlignment="1">
      <alignment horizontal="center" vertical="center" wrapText="1"/>
    </xf>
    <xf numFmtId="49" fontId="15" fillId="0" borderId="4" xfId="0" quotePrefix="1" applyNumberFormat="1" applyFont="1" applyBorder="1" applyAlignment="1" applyProtection="1">
      <alignment horizontal="left" vertical="top" wrapText="1"/>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3"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6" xfId="0" applyFont="1" applyBorder="1" applyAlignment="1" applyProtection="1">
      <alignment horizontal="center" vertical="center"/>
      <protection locked="0"/>
    </xf>
    <xf numFmtId="49" fontId="15" fillId="0" borderId="29" xfId="0" applyNumberFormat="1" applyFont="1" applyBorder="1" applyAlignment="1" applyProtection="1">
      <alignment horizontal="left" vertical="top" wrapText="1"/>
      <protection locked="0"/>
    </xf>
    <xf numFmtId="0" fontId="8" fillId="0" borderId="10" xfId="0" applyFont="1" applyBorder="1" applyAlignment="1">
      <alignment horizontal="center" vertical="center"/>
    </xf>
    <xf numFmtId="0" fontId="0" fillId="0" borderId="0" xfId="0" quotePrefix="1"/>
    <xf numFmtId="49" fontId="2" fillId="0" borderId="7" xfId="0" applyNumberFormat="1" applyFont="1" applyBorder="1" applyAlignment="1">
      <alignment horizontal="center" vertical="center" wrapText="1"/>
    </xf>
    <xf numFmtId="0" fontId="0" fillId="0" borderId="0" xfId="0" applyAlignment="1">
      <alignment wrapText="1"/>
    </xf>
    <xf numFmtId="49" fontId="2" fillId="2" borderId="1" xfId="0" applyNumberFormat="1" applyFont="1" applyFill="1" applyBorder="1" applyAlignment="1" applyProtection="1">
      <alignment horizontal="center" vertical="center"/>
      <protection locked="0"/>
    </xf>
    <xf numFmtId="14" fontId="0" fillId="0" borderId="0" xfId="0" applyNumberFormat="1"/>
    <xf numFmtId="0" fontId="0" fillId="9" borderId="0" xfId="0" applyFill="1"/>
    <xf numFmtId="0" fontId="2" fillId="0" borderId="1" xfId="0" quotePrefix="1" applyFont="1" applyBorder="1" applyAlignment="1">
      <alignment horizontal="center" vertical="center" wrapText="1"/>
    </xf>
    <xf numFmtId="0" fontId="2" fillId="0" borderId="10" xfId="0" applyFont="1" applyBorder="1" applyAlignment="1">
      <alignment horizontal="center" vertical="center" wrapText="1"/>
    </xf>
    <xf numFmtId="0" fontId="2" fillId="2" borderId="0" xfId="0" applyFont="1" applyFill="1" applyAlignment="1">
      <alignment horizontal="justify" vertical="top" wrapText="1"/>
    </xf>
    <xf numFmtId="0" fontId="0" fillId="2" borderId="0" xfId="0" applyFill="1" applyAlignment="1">
      <alignment horizontal="justify" vertical="top" wrapText="1"/>
    </xf>
    <xf numFmtId="49" fontId="7" fillId="0" borderId="3"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27"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0" fontId="16" fillId="0" borderId="2" xfId="0"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2" fillId="0" borderId="9" xfId="0" applyNumberFormat="1" applyFont="1" applyBorder="1" applyAlignment="1">
      <alignment horizontal="center" vertical="center" wrapText="1"/>
    </xf>
    <xf numFmtId="0" fontId="11" fillId="4" borderId="14" xfId="0" applyFont="1" applyFill="1" applyBorder="1" applyAlignment="1">
      <alignment horizontal="center" vertical="center" wrapText="1"/>
    </xf>
    <xf numFmtId="0" fontId="10" fillId="3" borderId="15"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5" xfId="0" applyFont="1" applyFill="1" applyBorder="1" applyAlignment="1">
      <alignment horizontal="center" vertical="center" wrapText="1"/>
    </xf>
    <xf numFmtId="9" fontId="10" fillId="3" borderId="14" xfId="1" applyFont="1" applyFill="1" applyBorder="1" applyAlignment="1" applyProtection="1">
      <alignment horizontal="center" vertical="center"/>
    </xf>
    <xf numFmtId="0" fontId="10" fillId="3" borderId="14" xfId="0" applyFont="1" applyFill="1" applyBorder="1" applyAlignment="1">
      <alignment horizontal="center" vertical="center"/>
    </xf>
    <xf numFmtId="49" fontId="12" fillId="0" borderId="24" xfId="0" applyNumberFormat="1" applyFont="1" applyBorder="1" applyAlignment="1">
      <alignment horizontal="center" vertical="center"/>
    </xf>
    <xf numFmtId="0" fontId="8" fillId="0" borderId="25" xfId="0" applyFont="1" applyBorder="1" applyAlignment="1">
      <alignment horizontal="center" vertical="center"/>
    </xf>
    <xf numFmtId="0" fontId="7" fillId="0" borderId="2" xfId="0" applyFont="1" applyBorder="1" applyAlignment="1">
      <alignment horizontal="center" vertical="center" wrapText="1"/>
    </xf>
    <xf numFmtId="49" fontId="7" fillId="2" borderId="0" xfId="0" applyNumberFormat="1" applyFont="1" applyFill="1"/>
    <xf numFmtId="0" fontId="8" fillId="2" borderId="0" xfId="0" applyFont="1" applyFill="1"/>
    <xf numFmtId="0" fontId="9" fillId="2" borderId="23"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1"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18" xfId="0" applyFont="1" applyFill="1" applyBorder="1" applyAlignment="1">
      <alignment horizontal="center" vertical="center"/>
    </xf>
    <xf numFmtId="49" fontId="2" fillId="0" borderId="1" xfId="0" applyNumberFormat="1"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10" fillId="0" borderId="14" xfId="0" applyFont="1" applyBorder="1" applyAlignment="1">
      <alignment horizontal="center" vertical="center"/>
    </xf>
    <xf numFmtId="0" fontId="14" fillId="0" borderId="14" xfId="0" applyFont="1" applyBorder="1" applyAlignment="1">
      <alignment horizontal="center" vertical="center"/>
    </xf>
    <xf numFmtId="49" fontId="7" fillId="0" borderId="7" xfId="0" applyNumberFormat="1" applyFont="1" applyBorder="1" applyAlignment="1">
      <alignment horizontal="center" vertical="center"/>
    </xf>
    <xf numFmtId="49" fontId="7" fillId="0" borderId="1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0" fontId="7" fillId="0" borderId="5" xfId="0" applyFont="1" applyBorder="1" applyAlignment="1">
      <alignment horizontal="center" vertical="center" wrapText="1"/>
    </xf>
    <xf numFmtId="49" fontId="7" fillId="0" borderId="1" xfId="0" applyNumberFormat="1" applyFont="1" applyBorder="1" applyAlignment="1">
      <alignment horizontal="center" vertical="center"/>
    </xf>
    <xf numFmtId="49" fontId="7" fillId="0" borderId="10"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6" xfId="0" applyNumberFormat="1" applyFont="1" applyBorder="1" applyAlignment="1">
      <alignment horizontal="center" vertical="center" wrapText="1"/>
    </xf>
    <xf numFmtId="0" fontId="8" fillId="0" borderId="5" xfId="0" applyFont="1" applyBorder="1" applyAlignment="1">
      <alignment horizontal="center" vertical="center"/>
    </xf>
    <xf numFmtId="0" fontId="8" fillId="0" borderId="5" xfId="0" applyFont="1" applyBorder="1" applyAlignment="1">
      <alignment horizontal="center" vertical="center" wrapText="1"/>
    </xf>
    <xf numFmtId="0" fontId="7" fillId="0" borderId="7" xfId="0" applyFont="1" applyBorder="1" applyAlignment="1">
      <alignment horizontal="center" vertical="center" wrapText="1"/>
    </xf>
    <xf numFmtId="0" fontId="8" fillId="0" borderId="2"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quotePrefix="1" applyFont="1" applyFill="1" applyAlignment="1">
      <alignment horizontal="left" vertical="center"/>
    </xf>
    <xf numFmtId="49" fontId="18" fillId="0" borderId="4" xfId="0" applyNumberFormat="1" applyFont="1" applyBorder="1" applyAlignment="1" applyProtection="1">
      <alignment horizontal="left" vertical="top" wrapText="1"/>
      <protection locked="0"/>
    </xf>
  </cellXfs>
  <cellStyles count="2">
    <cellStyle name="Prozent" xfId="1" builtinId="5"/>
    <cellStyle name="Standard" xfId="0" builtinId="0"/>
  </cellStyles>
  <dxfs count="55">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C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000"/>
        </patternFill>
      </fill>
    </dxf>
    <dxf>
      <fill>
        <patternFill>
          <bgColor rgb="FFC00000"/>
        </patternFill>
      </fill>
    </dxf>
    <dxf>
      <fill>
        <patternFill>
          <bgColor rgb="FFC00000"/>
        </patternFill>
      </fill>
    </dxf>
    <dxf>
      <fill>
        <patternFill>
          <bgColor rgb="FFFFFF99"/>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33"/>
  <sheetViews>
    <sheetView workbookViewId="0">
      <selection activeCell="A3" sqref="A3:J33"/>
    </sheetView>
  </sheetViews>
  <sheetFormatPr baseColWidth="10" defaultRowHeight="15" x14ac:dyDescent="0.25"/>
  <cols>
    <col min="1" max="1" width="11.42578125" style="1" customWidth="1"/>
    <col min="2" max="16384" width="11.42578125" style="1"/>
  </cols>
  <sheetData>
    <row r="1" spans="1:10" ht="26.25" x14ac:dyDescent="0.4">
      <c r="A1" s="2" t="s">
        <v>40</v>
      </c>
    </row>
    <row r="3" spans="1:10" x14ac:dyDescent="0.25">
      <c r="A3" s="73" t="s">
        <v>138</v>
      </c>
      <c r="B3" s="74"/>
      <c r="C3" s="74"/>
      <c r="D3" s="74"/>
      <c r="E3" s="74"/>
      <c r="F3" s="74"/>
      <c r="G3" s="74"/>
      <c r="H3" s="74"/>
      <c r="I3" s="74"/>
      <c r="J3" s="74"/>
    </row>
    <row r="4" spans="1:10" x14ac:dyDescent="0.25">
      <c r="A4" s="74"/>
      <c r="B4" s="74"/>
      <c r="C4" s="74"/>
      <c r="D4" s="74"/>
      <c r="E4" s="74"/>
      <c r="F4" s="74"/>
      <c r="G4" s="74"/>
      <c r="H4" s="74"/>
      <c r="I4" s="74"/>
      <c r="J4" s="74"/>
    </row>
    <row r="5" spans="1:10" x14ac:dyDescent="0.25">
      <c r="A5" s="74"/>
      <c r="B5" s="74"/>
      <c r="C5" s="74"/>
      <c r="D5" s="74"/>
      <c r="E5" s="74"/>
      <c r="F5" s="74"/>
      <c r="G5" s="74"/>
      <c r="H5" s="74"/>
      <c r="I5" s="74"/>
      <c r="J5" s="74"/>
    </row>
    <row r="6" spans="1:10" x14ac:dyDescent="0.25">
      <c r="A6" s="74"/>
      <c r="B6" s="74"/>
      <c r="C6" s="74"/>
      <c r="D6" s="74"/>
      <c r="E6" s="74"/>
      <c r="F6" s="74"/>
      <c r="G6" s="74"/>
      <c r="H6" s="74"/>
      <c r="I6" s="74"/>
      <c r="J6" s="74"/>
    </row>
    <row r="7" spans="1:10" x14ac:dyDescent="0.25">
      <c r="A7" s="74"/>
      <c r="B7" s="74"/>
      <c r="C7" s="74"/>
      <c r="D7" s="74"/>
      <c r="E7" s="74"/>
      <c r="F7" s="74"/>
      <c r="G7" s="74"/>
      <c r="H7" s="74"/>
      <c r="I7" s="74"/>
      <c r="J7" s="74"/>
    </row>
    <row r="8" spans="1:10" x14ac:dyDescent="0.25">
      <c r="A8" s="74"/>
      <c r="B8" s="74"/>
      <c r="C8" s="74"/>
      <c r="D8" s="74"/>
      <c r="E8" s="74"/>
      <c r="F8" s="74"/>
      <c r="G8" s="74"/>
      <c r="H8" s="74"/>
      <c r="I8" s="74"/>
      <c r="J8" s="74"/>
    </row>
    <row r="9" spans="1:10" x14ac:dyDescent="0.25">
      <c r="A9" s="74"/>
      <c r="B9" s="74"/>
      <c r="C9" s="74"/>
      <c r="D9" s="74"/>
      <c r="E9" s="74"/>
      <c r="F9" s="74"/>
      <c r="G9" s="74"/>
      <c r="H9" s="74"/>
      <c r="I9" s="74"/>
      <c r="J9" s="74"/>
    </row>
    <row r="10" spans="1:10" x14ac:dyDescent="0.25">
      <c r="A10" s="74"/>
      <c r="B10" s="74"/>
      <c r="C10" s="74"/>
      <c r="D10" s="74"/>
      <c r="E10" s="74"/>
      <c r="F10" s="74"/>
      <c r="G10" s="74"/>
      <c r="H10" s="74"/>
      <c r="I10" s="74"/>
      <c r="J10" s="74"/>
    </row>
    <row r="11" spans="1:10" x14ac:dyDescent="0.25">
      <c r="A11" s="74"/>
      <c r="B11" s="74"/>
      <c r="C11" s="74"/>
      <c r="D11" s="74"/>
      <c r="E11" s="74"/>
      <c r="F11" s="74"/>
      <c r="G11" s="74"/>
      <c r="H11" s="74"/>
      <c r="I11" s="74"/>
      <c r="J11" s="74"/>
    </row>
    <row r="12" spans="1:10" x14ac:dyDescent="0.25">
      <c r="A12" s="74"/>
      <c r="B12" s="74"/>
      <c r="C12" s="74"/>
      <c r="D12" s="74"/>
      <c r="E12" s="74"/>
      <c r="F12" s="74"/>
      <c r="G12" s="74"/>
      <c r="H12" s="74"/>
      <c r="I12" s="74"/>
      <c r="J12" s="74"/>
    </row>
    <row r="13" spans="1:10" x14ac:dyDescent="0.25">
      <c r="A13" s="74"/>
      <c r="B13" s="74"/>
      <c r="C13" s="74"/>
      <c r="D13" s="74"/>
      <c r="E13" s="74"/>
      <c r="F13" s="74"/>
      <c r="G13" s="74"/>
      <c r="H13" s="74"/>
      <c r="I13" s="74"/>
      <c r="J13" s="74"/>
    </row>
    <row r="14" spans="1:10" x14ac:dyDescent="0.25">
      <c r="A14" s="74"/>
      <c r="B14" s="74"/>
      <c r="C14" s="74"/>
      <c r="D14" s="74"/>
      <c r="E14" s="74"/>
      <c r="F14" s="74"/>
      <c r="G14" s="74"/>
      <c r="H14" s="74"/>
      <c r="I14" s="74"/>
      <c r="J14" s="74"/>
    </row>
    <row r="15" spans="1:10" x14ac:dyDescent="0.25">
      <c r="A15" s="74"/>
      <c r="B15" s="74"/>
      <c r="C15" s="74"/>
      <c r="D15" s="74"/>
      <c r="E15" s="74"/>
      <c r="F15" s="74"/>
      <c r="G15" s="74"/>
      <c r="H15" s="74"/>
      <c r="I15" s="74"/>
      <c r="J15" s="74"/>
    </row>
    <row r="16" spans="1:10" x14ac:dyDescent="0.25">
      <c r="A16" s="74"/>
      <c r="B16" s="74"/>
      <c r="C16" s="74"/>
      <c r="D16" s="74"/>
      <c r="E16" s="74"/>
      <c r="F16" s="74"/>
      <c r="G16" s="74"/>
      <c r="H16" s="74"/>
      <c r="I16" s="74"/>
      <c r="J16" s="74"/>
    </row>
    <row r="17" spans="1:10" x14ac:dyDescent="0.25">
      <c r="A17" s="74"/>
      <c r="B17" s="74"/>
      <c r="C17" s="74"/>
      <c r="D17" s="74"/>
      <c r="E17" s="74"/>
      <c r="F17" s="74"/>
      <c r="G17" s="74"/>
      <c r="H17" s="74"/>
      <c r="I17" s="74"/>
      <c r="J17" s="74"/>
    </row>
    <row r="18" spans="1:10" x14ac:dyDescent="0.25">
      <c r="A18" s="74"/>
      <c r="B18" s="74"/>
      <c r="C18" s="74"/>
      <c r="D18" s="74"/>
      <c r="E18" s="74"/>
      <c r="F18" s="74"/>
      <c r="G18" s="74"/>
      <c r="H18" s="74"/>
      <c r="I18" s="74"/>
      <c r="J18" s="74"/>
    </row>
    <row r="19" spans="1:10" x14ac:dyDescent="0.25">
      <c r="A19" s="74"/>
      <c r="B19" s="74"/>
      <c r="C19" s="74"/>
      <c r="D19" s="74"/>
      <c r="E19" s="74"/>
      <c r="F19" s="74"/>
      <c r="G19" s="74"/>
      <c r="H19" s="74"/>
      <c r="I19" s="74"/>
      <c r="J19" s="74"/>
    </row>
    <row r="20" spans="1:10" x14ac:dyDescent="0.25">
      <c r="A20" s="74"/>
      <c r="B20" s="74"/>
      <c r="C20" s="74"/>
      <c r="D20" s="74"/>
      <c r="E20" s="74"/>
      <c r="F20" s="74"/>
      <c r="G20" s="74"/>
      <c r="H20" s="74"/>
      <c r="I20" s="74"/>
      <c r="J20" s="74"/>
    </row>
    <row r="21" spans="1:10" x14ac:dyDescent="0.25">
      <c r="A21" s="74"/>
      <c r="B21" s="74"/>
      <c r="C21" s="74"/>
      <c r="D21" s="74"/>
      <c r="E21" s="74"/>
      <c r="F21" s="74"/>
      <c r="G21" s="74"/>
      <c r="H21" s="74"/>
      <c r="I21" s="74"/>
      <c r="J21" s="74"/>
    </row>
    <row r="22" spans="1:10" x14ac:dyDescent="0.25">
      <c r="A22" s="74"/>
      <c r="B22" s="74"/>
      <c r="C22" s="74"/>
      <c r="D22" s="74"/>
      <c r="E22" s="74"/>
      <c r="F22" s="74"/>
      <c r="G22" s="74"/>
      <c r="H22" s="74"/>
      <c r="I22" s="74"/>
      <c r="J22" s="74"/>
    </row>
    <row r="23" spans="1:10" x14ac:dyDescent="0.25">
      <c r="A23" s="74"/>
      <c r="B23" s="74"/>
      <c r="C23" s="74"/>
      <c r="D23" s="74"/>
      <c r="E23" s="74"/>
      <c r="F23" s="74"/>
      <c r="G23" s="74"/>
      <c r="H23" s="74"/>
      <c r="I23" s="74"/>
      <c r="J23" s="74"/>
    </row>
    <row r="24" spans="1:10" x14ac:dyDescent="0.25">
      <c r="A24" s="74"/>
      <c r="B24" s="74"/>
      <c r="C24" s="74"/>
      <c r="D24" s="74"/>
      <c r="E24" s="74"/>
      <c r="F24" s="74"/>
      <c r="G24" s="74"/>
      <c r="H24" s="74"/>
      <c r="I24" s="74"/>
      <c r="J24" s="74"/>
    </row>
    <row r="25" spans="1:10" x14ac:dyDescent="0.25">
      <c r="A25" s="74"/>
      <c r="B25" s="74"/>
      <c r="C25" s="74"/>
      <c r="D25" s="74"/>
      <c r="E25" s="74"/>
      <c r="F25" s="74"/>
      <c r="G25" s="74"/>
      <c r="H25" s="74"/>
      <c r="I25" s="74"/>
      <c r="J25" s="74"/>
    </row>
    <row r="26" spans="1:10" x14ac:dyDescent="0.25">
      <c r="A26" s="74"/>
      <c r="B26" s="74"/>
      <c r="C26" s="74"/>
      <c r="D26" s="74"/>
      <c r="E26" s="74"/>
      <c r="F26" s="74"/>
      <c r="G26" s="74"/>
      <c r="H26" s="74"/>
      <c r="I26" s="74"/>
      <c r="J26" s="74"/>
    </row>
    <row r="27" spans="1:10" x14ac:dyDescent="0.25">
      <c r="A27" s="74"/>
      <c r="B27" s="74"/>
      <c r="C27" s="74"/>
      <c r="D27" s="74"/>
      <c r="E27" s="74"/>
      <c r="F27" s="74"/>
      <c r="G27" s="74"/>
      <c r="H27" s="74"/>
      <c r="I27" s="74"/>
      <c r="J27" s="74"/>
    </row>
    <row r="28" spans="1:10" x14ac:dyDescent="0.25">
      <c r="A28" s="74"/>
      <c r="B28" s="74"/>
      <c r="C28" s="74"/>
      <c r="D28" s="74"/>
      <c r="E28" s="74"/>
      <c r="F28" s="74"/>
      <c r="G28" s="74"/>
      <c r="H28" s="74"/>
      <c r="I28" s="74"/>
      <c r="J28" s="74"/>
    </row>
    <row r="29" spans="1:10" x14ac:dyDescent="0.25">
      <c r="A29" s="74"/>
      <c r="B29" s="74"/>
      <c r="C29" s="74"/>
      <c r="D29" s="74"/>
      <c r="E29" s="74"/>
      <c r="F29" s="74"/>
      <c r="G29" s="74"/>
      <c r="H29" s="74"/>
      <c r="I29" s="74"/>
      <c r="J29" s="74"/>
    </row>
    <row r="30" spans="1:10" x14ac:dyDescent="0.25">
      <c r="A30" s="74"/>
      <c r="B30" s="74"/>
      <c r="C30" s="74"/>
      <c r="D30" s="74"/>
      <c r="E30" s="74"/>
      <c r="F30" s="74"/>
      <c r="G30" s="74"/>
      <c r="H30" s="74"/>
      <c r="I30" s="74"/>
      <c r="J30" s="74"/>
    </row>
    <row r="31" spans="1:10" x14ac:dyDescent="0.25">
      <c r="A31" s="74"/>
      <c r="B31" s="74"/>
      <c r="C31" s="74"/>
      <c r="D31" s="74"/>
      <c r="E31" s="74"/>
      <c r="F31" s="74"/>
      <c r="G31" s="74"/>
      <c r="H31" s="74"/>
      <c r="I31" s="74"/>
      <c r="J31" s="74"/>
    </row>
    <row r="32" spans="1:10" x14ac:dyDescent="0.25">
      <c r="A32" s="74"/>
      <c r="B32" s="74"/>
      <c r="C32" s="74"/>
      <c r="D32" s="74"/>
      <c r="E32" s="74"/>
      <c r="F32" s="74"/>
      <c r="G32" s="74"/>
      <c r="H32" s="74"/>
      <c r="I32" s="74"/>
      <c r="J32" s="74"/>
    </row>
    <row r="33" spans="1:10" x14ac:dyDescent="0.25">
      <c r="A33" s="74"/>
      <c r="B33" s="74"/>
      <c r="C33" s="74"/>
      <c r="D33" s="74"/>
      <c r="E33" s="74"/>
      <c r="F33" s="74"/>
      <c r="G33" s="74"/>
      <c r="H33" s="74"/>
      <c r="I33" s="74"/>
      <c r="J33" s="74"/>
    </row>
  </sheetData>
  <sheetProtection password="CA09" sheet="1" objects="1" scenarios="1" selectLockedCells="1" selectUnlockedCells="1"/>
  <mergeCells count="1">
    <mergeCell ref="A3:J33"/>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P61"/>
  <sheetViews>
    <sheetView showGridLines="0" tabSelected="1" zoomScaleNormal="100" workbookViewId="0">
      <selection activeCell="J20" sqref="J20"/>
    </sheetView>
  </sheetViews>
  <sheetFormatPr baseColWidth="10" defaultColWidth="0" defaultRowHeight="12.75" zeroHeight="1" x14ac:dyDescent="0.25"/>
  <cols>
    <col min="1" max="1" width="1.28515625" style="3" customWidth="1"/>
    <col min="2" max="3" width="11.42578125" style="9" customWidth="1"/>
    <col min="4" max="4" width="30.85546875" style="9" customWidth="1"/>
    <col min="5" max="6" width="13.85546875" style="9" customWidth="1"/>
    <col min="7" max="7" width="22.85546875" style="9" customWidth="1"/>
    <col min="8" max="8" width="15.5703125" style="9" customWidth="1"/>
    <col min="9" max="9" width="19" style="41" customWidth="1"/>
    <col min="10" max="10" width="27.7109375" style="9" customWidth="1"/>
    <col min="11" max="11" width="1.140625" style="3" customWidth="1"/>
    <col min="12" max="16384" width="11.42578125" style="9" hidden="1"/>
  </cols>
  <sheetData>
    <row r="1" spans="2:13" s="3" customFormat="1" ht="4.1500000000000004" customHeight="1" thickBot="1" x14ac:dyDescent="0.3">
      <c r="I1" s="4"/>
      <c r="M1" s="5"/>
    </row>
    <row r="2" spans="2:13" ht="25.15" customHeight="1" thickBot="1" x14ac:dyDescent="0.3">
      <c r="B2" s="93" t="s">
        <v>38</v>
      </c>
      <c r="C2" s="93"/>
      <c r="D2" s="94"/>
      <c r="E2" s="94"/>
      <c r="F2" s="6"/>
      <c r="G2" s="95" t="s">
        <v>37</v>
      </c>
      <c r="H2" s="96"/>
      <c r="I2" s="7"/>
      <c r="J2" s="8" t="s">
        <v>36</v>
      </c>
      <c r="M2" s="10" t="s">
        <v>42</v>
      </c>
    </row>
    <row r="3" spans="2:13" ht="25.15" customHeight="1" thickBot="1" x14ac:dyDescent="0.25">
      <c r="B3" s="11" t="s">
        <v>35</v>
      </c>
      <c r="C3" s="11"/>
      <c r="D3" s="11"/>
      <c r="E3" s="11"/>
      <c r="F3" s="6"/>
      <c r="G3" s="97"/>
      <c r="H3" s="98"/>
      <c r="I3" s="12"/>
      <c r="J3" s="13" t="s">
        <v>34</v>
      </c>
      <c r="M3" s="14" t="s">
        <v>43</v>
      </c>
    </row>
    <row r="4" spans="2:13" ht="25.15" customHeight="1" thickBot="1" x14ac:dyDescent="0.25">
      <c r="B4" s="6"/>
      <c r="C4" s="6"/>
      <c r="D4" s="6"/>
      <c r="E4" s="6"/>
      <c r="F4" s="6"/>
      <c r="G4" s="99"/>
      <c r="H4" s="100"/>
      <c r="I4" s="15"/>
      <c r="J4" s="13" t="s">
        <v>33</v>
      </c>
      <c r="M4" s="14" t="s">
        <v>44</v>
      </c>
    </row>
    <row r="5" spans="2:13" x14ac:dyDescent="0.25">
      <c r="B5" s="6"/>
      <c r="C5" s="6"/>
      <c r="D5" s="6"/>
      <c r="E5" s="6"/>
      <c r="F5" s="6"/>
      <c r="G5" s="6"/>
      <c r="H5" s="16"/>
      <c r="I5" s="4"/>
      <c r="J5" s="3"/>
    </row>
    <row r="6" spans="2:13" ht="25.15" customHeight="1" x14ac:dyDescent="0.25">
      <c r="B6" s="17" t="s">
        <v>32</v>
      </c>
      <c r="C6" s="18"/>
      <c r="D6" s="101"/>
      <c r="E6" s="102"/>
      <c r="F6" s="102"/>
      <c r="G6" s="102"/>
      <c r="H6" s="102"/>
      <c r="I6" s="102"/>
      <c r="J6" s="102"/>
    </row>
    <row r="7" spans="2:13" s="3" customFormat="1" x14ac:dyDescent="0.25">
      <c r="B7" s="19"/>
      <c r="C7" s="19"/>
      <c r="D7" s="6"/>
      <c r="E7" s="6"/>
      <c r="F7" s="6"/>
      <c r="I7" s="4"/>
    </row>
    <row r="8" spans="2:13" s="3" customFormat="1" ht="25.35" customHeight="1" x14ac:dyDescent="0.25">
      <c r="B8" s="17" t="s">
        <v>42</v>
      </c>
      <c r="C8" s="18"/>
      <c r="D8" s="20"/>
      <c r="E8" s="6"/>
      <c r="F8" s="6" t="s">
        <v>67</v>
      </c>
      <c r="G8" s="68"/>
      <c r="I8" s="119" t="s">
        <v>223</v>
      </c>
      <c r="J8" s="120" t="s">
        <v>224</v>
      </c>
    </row>
    <row r="9" spans="2:13" s="3" customFormat="1" x14ac:dyDescent="0.25">
      <c r="B9" s="19"/>
      <c r="C9" s="19"/>
      <c r="D9" s="6"/>
      <c r="E9" s="6"/>
      <c r="F9" s="6"/>
      <c r="I9" s="4"/>
    </row>
    <row r="10" spans="2:13" s="3" customFormat="1" ht="13.5" thickBot="1" x14ac:dyDescent="0.3">
      <c r="B10" s="21" t="s">
        <v>41</v>
      </c>
    </row>
    <row r="11" spans="2:13" ht="25.15" customHeight="1" thickBot="1" x14ac:dyDescent="0.3">
      <c r="B11" s="3"/>
      <c r="C11" s="103" t="s">
        <v>31</v>
      </c>
      <c r="D11" s="103"/>
      <c r="E11" s="103"/>
      <c r="F11" s="104" t="s">
        <v>30</v>
      </c>
      <c r="G11" s="104"/>
      <c r="H11" s="103"/>
      <c r="I11" s="22" t="s">
        <v>29</v>
      </c>
      <c r="J11" s="20"/>
    </row>
    <row r="12" spans="2:13" ht="25.15" customHeight="1" thickBot="1" x14ac:dyDescent="0.3">
      <c r="B12" s="3"/>
      <c r="C12" s="23" t="s">
        <v>28</v>
      </c>
      <c r="D12" s="24" t="s">
        <v>27</v>
      </c>
      <c r="E12" s="25" t="s">
        <v>26</v>
      </c>
      <c r="F12" s="26" t="s">
        <v>25</v>
      </c>
      <c r="G12" s="84" t="s">
        <v>24</v>
      </c>
      <c r="H12" s="84"/>
      <c r="I12" s="22"/>
      <c r="J12" s="27"/>
    </row>
    <row r="13" spans="2:13" ht="25.15" customHeight="1" thickBot="1" x14ac:dyDescent="0.3">
      <c r="B13" s="28" t="s">
        <v>23</v>
      </c>
      <c r="C13" s="29">
        <f>COUNTIF($I$18:$I$60,C12)</f>
        <v>0</v>
      </c>
      <c r="D13" s="29">
        <f>COUNTIF($I$18:$I$60,D12)</f>
        <v>0</v>
      </c>
      <c r="E13" s="29">
        <f>COUNTIF($I$18:$I$60,E12)</f>
        <v>0</v>
      </c>
      <c r="F13" s="29">
        <f>COUNTIF($I$18:$I$60,F12)</f>
        <v>43</v>
      </c>
      <c r="G13" s="85">
        <f>COUNTIF($I$18:$I$60,G12)</f>
        <v>0</v>
      </c>
      <c r="H13" s="85"/>
      <c r="I13" s="30" t="s">
        <v>22</v>
      </c>
      <c r="J13" s="20"/>
    </row>
    <row r="14" spans="2:13" ht="25.15" customHeight="1" thickBot="1" x14ac:dyDescent="0.3">
      <c r="B14" s="86" t="s">
        <v>21</v>
      </c>
      <c r="C14" s="31">
        <f>C13/($C$13+$D$13+$E$13+$F$13+$G$13)</f>
        <v>0</v>
      </c>
      <c r="D14" s="31">
        <f>D13/($C$13+$D$13+$E$13+$F$13+$G$13)</f>
        <v>0</v>
      </c>
      <c r="E14" s="31">
        <f>E13/($C$13+$D$13+$E$13+$F$13+$G$13)</f>
        <v>0</v>
      </c>
      <c r="F14" s="31">
        <f>F13/($C$13+$D$13+$E$13+$F$13+$G$13)</f>
        <v>1</v>
      </c>
      <c r="G14" s="88">
        <f>G13/($C$13+$D$13+$E$13+$F$13+$G$13)</f>
        <v>0</v>
      </c>
      <c r="H14" s="89"/>
      <c r="I14" s="32"/>
      <c r="J14" s="33"/>
    </row>
    <row r="15" spans="2:13" ht="25.15" customHeight="1" thickBot="1" x14ac:dyDescent="0.3">
      <c r="B15" s="87"/>
      <c r="C15" s="88">
        <f>(C13+D13+E13)/($C$13+$D$13+$E$13+$F$13+$G$13)</f>
        <v>0</v>
      </c>
      <c r="D15" s="88"/>
      <c r="E15" s="88"/>
      <c r="F15" s="88">
        <f>(F13+G13)/($C$13+$D$13+$E$13+$F$13+$G$13)</f>
        <v>1</v>
      </c>
      <c r="G15" s="88"/>
      <c r="H15" s="89"/>
      <c r="I15" s="22" t="s">
        <v>20</v>
      </c>
      <c r="J15" s="34"/>
    </row>
    <row r="16" spans="2:13" s="3" customFormat="1" ht="13.9" customHeight="1" thickBot="1" x14ac:dyDescent="0.3">
      <c r="B16" s="6"/>
      <c r="C16" s="6"/>
      <c r="D16" s="6"/>
      <c r="E16" s="6"/>
      <c r="F16" s="6"/>
      <c r="G16" s="6"/>
      <c r="H16" s="16"/>
      <c r="I16" s="4"/>
    </row>
    <row r="17" spans="2:16" ht="23.25" customHeight="1" x14ac:dyDescent="0.25">
      <c r="B17" s="35" t="s">
        <v>19</v>
      </c>
      <c r="C17" s="36" t="s">
        <v>18</v>
      </c>
      <c r="D17" s="37" t="s">
        <v>17</v>
      </c>
      <c r="E17" s="90" t="s">
        <v>137</v>
      </c>
      <c r="F17" s="91"/>
      <c r="G17" s="36" t="s">
        <v>16</v>
      </c>
      <c r="H17" s="38" t="s">
        <v>39</v>
      </c>
      <c r="I17" s="39" t="s">
        <v>15</v>
      </c>
      <c r="J17" s="40" t="s">
        <v>14</v>
      </c>
      <c r="M17" s="9" t="s">
        <v>13</v>
      </c>
      <c r="N17" s="41" t="s">
        <v>12</v>
      </c>
      <c r="O17" s="41" t="s">
        <v>11</v>
      </c>
      <c r="P17" s="9" t="s">
        <v>10</v>
      </c>
    </row>
    <row r="18" spans="2:16" ht="65.099999999999994" customHeight="1" x14ac:dyDescent="0.25">
      <c r="B18" s="42" t="s">
        <v>9</v>
      </c>
      <c r="C18" s="43" t="s">
        <v>9</v>
      </c>
      <c r="D18" s="44" t="s">
        <v>8</v>
      </c>
      <c r="E18" s="75" t="s">
        <v>7</v>
      </c>
      <c r="F18" s="92"/>
      <c r="G18" s="45" t="s">
        <v>128</v>
      </c>
      <c r="H18" s="46"/>
      <c r="I18" s="47" t="str">
        <f>IF(OR(H18="",D8="",H32=""),"Kennzahl unvollständig",IF(H18&lt;N18,"Sollvorgabe nicht erfüllt",IF(OR(AND(ISNUMBER(O18),H18&lt;O18),AND(ISNUMBER(P18),H18&gt;P18)),"Wert unplausibel","Anforderungen erfüllt")))</f>
        <v>Kennzahl unvollständig</v>
      </c>
      <c r="J18" s="48"/>
      <c r="M18" s="9">
        <f>IF(D8=M3,(H32/100)*0.1,0)</f>
        <v>0</v>
      </c>
      <c r="N18" s="9">
        <f t="shared" ref="N18:N60" si="0">M18</f>
        <v>0</v>
      </c>
    </row>
    <row r="19" spans="2:16" ht="26.1" customHeight="1" x14ac:dyDescent="0.25">
      <c r="B19" s="42" t="s">
        <v>45</v>
      </c>
      <c r="C19" s="64"/>
      <c r="D19" s="44" t="s">
        <v>6</v>
      </c>
      <c r="E19" s="75" t="s">
        <v>2</v>
      </c>
      <c r="F19" s="76"/>
      <c r="G19" s="45" t="s">
        <v>3</v>
      </c>
      <c r="H19" s="46"/>
      <c r="I19" s="47" t="str">
        <f t="shared" ref="I19:I60" si="1">IF(H19="","Kennzahl unvollständig",IF(H19&lt;N19,"Sollvorgabe nicht erfüllt",IF(OR(AND(ISNUMBER(O19),H19&lt;O19),AND(ISNUMBER(P19),H19&gt;P19)),"Wert unplausibel","Anforderungen erfüllt")))</f>
        <v>Kennzahl unvollständig</v>
      </c>
      <c r="J19" s="48"/>
      <c r="M19" s="9">
        <v>0</v>
      </c>
      <c r="N19" s="9">
        <f t="shared" si="0"/>
        <v>0</v>
      </c>
    </row>
    <row r="20" spans="2:16" ht="57.75" customHeight="1" x14ac:dyDescent="0.25">
      <c r="B20" s="42" t="s">
        <v>46</v>
      </c>
      <c r="C20" s="49" t="s">
        <v>109</v>
      </c>
      <c r="D20" s="50" t="s">
        <v>110</v>
      </c>
      <c r="E20" s="75" t="s">
        <v>141</v>
      </c>
      <c r="F20" s="80"/>
      <c r="G20" s="45" t="s">
        <v>3</v>
      </c>
      <c r="H20" s="46"/>
      <c r="I20" s="47" t="str">
        <f t="shared" si="1"/>
        <v>Kennzahl unvollständig</v>
      </c>
      <c r="J20" s="121" t="s">
        <v>225</v>
      </c>
      <c r="M20" s="9">
        <v>0</v>
      </c>
      <c r="N20" s="9">
        <f t="shared" ref="N20" si="2">M20</f>
        <v>0</v>
      </c>
    </row>
    <row r="21" spans="2:16" ht="56.25" x14ac:dyDescent="0.25">
      <c r="B21" s="42" t="s">
        <v>47</v>
      </c>
      <c r="C21" s="105" t="s">
        <v>70</v>
      </c>
      <c r="D21" s="50" t="s">
        <v>111</v>
      </c>
      <c r="E21" s="81" t="s">
        <v>123</v>
      </c>
      <c r="F21" s="82"/>
      <c r="G21" s="45" t="s">
        <v>3</v>
      </c>
      <c r="H21" s="46"/>
      <c r="I21" s="47" t="str">
        <f t="shared" si="1"/>
        <v>Kennzahl unvollständig</v>
      </c>
      <c r="J21" s="121" t="s">
        <v>225</v>
      </c>
      <c r="M21" s="9">
        <v>0</v>
      </c>
      <c r="N21" s="9">
        <f t="shared" si="0"/>
        <v>0</v>
      </c>
    </row>
    <row r="22" spans="2:16" ht="56.25" x14ac:dyDescent="0.25">
      <c r="B22" s="42" t="s">
        <v>48</v>
      </c>
      <c r="C22" s="115"/>
      <c r="D22" s="50" t="s">
        <v>112</v>
      </c>
      <c r="E22" s="81" t="s">
        <v>123</v>
      </c>
      <c r="F22" s="82"/>
      <c r="G22" s="45" t="s">
        <v>3</v>
      </c>
      <c r="H22" s="46"/>
      <c r="I22" s="47" t="str">
        <f t="shared" ref="I22" si="3">IF(H22="","Kennzahl unvollständig",IF(H22&lt;N22,"Sollvorgabe nicht erfüllt",IF(OR(AND(ISNUMBER(O22),H22&lt;O22),AND(ISNUMBER(P22),H22&gt;P22)),"Wert unplausibel","Anforderungen erfüllt")))</f>
        <v>Kennzahl unvollständig</v>
      </c>
      <c r="J22" s="121" t="s">
        <v>225</v>
      </c>
      <c r="M22" s="9">
        <v>0</v>
      </c>
      <c r="N22" s="9">
        <f t="shared" ref="N22" si="4">M22</f>
        <v>0</v>
      </c>
    </row>
    <row r="23" spans="2:16" ht="56.25" x14ac:dyDescent="0.25">
      <c r="B23" s="42" t="s">
        <v>49</v>
      </c>
      <c r="C23" s="49" t="s">
        <v>71</v>
      </c>
      <c r="D23" s="50" t="s">
        <v>139</v>
      </c>
      <c r="E23" s="81" t="s">
        <v>123</v>
      </c>
      <c r="F23" s="82"/>
      <c r="G23" s="45" t="s">
        <v>3</v>
      </c>
      <c r="H23" s="46"/>
      <c r="I23" s="47" t="str">
        <f t="shared" si="1"/>
        <v>Kennzahl unvollständig</v>
      </c>
      <c r="J23" s="121" t="s">
        <v>225</v>
      </c>
      <c r="M23" s="9">
        <v>0</v>
      </c>
      <c r="N23" s="9">
        <f t="shared" ref="N23" si="5">M23</f>
        <v>0</v>
      </c>
    </row>
    <row r="24" spans="2:16" ht="26.1" customHeight="1" x14ac:dyDescent="0.25">
      <c r="B24" s="42" t="s">
        <v>50</v>
      </c>
      <c r="C24" s="105" t="s">
        <v>101</v>
      </c>
      <c r="D24" s="50" t="s">
        <v>102</v>
      </c>
      <c r="E24" s="83" t="s">
        <v>23</v>
      </c>
      <c r="F24" s="82"/>
      <c r="G24" s="71">
        <v>2</v>
      </c>
      <c r="H24" s="46"/>
      <c r="I24" s="47" t="str">
        <f t="shared" si="1"/>
        <v>Kennzahl unvollständig</v>
      </c>
      <c r="J24" s="48"/>
      <c r="M24" s="9">
        <v>2</v>
      </c>
      <c r="N24" s="9">
        <f t="shared" ref="N24:N25" si="6">M24</f>
        <v>2</v>
      </c>
    </row>
    <row r="25" spans="2:16" ht="51.95" customHeight="1" x14ac:dyDescent="0.25">
      <c r="B25" s="42" t="s">
        <v>51</v>
      </c>
      <c r="C25" s="107"/>
      <c r="D25" s="50" t="s">
        <v>103</v>
      </c>
      <c r="E25" s="83" t="s">
        <v>23</v>
      </c>
      <c r="F25" s="82"/>
      <c r="G25" s="45">
        <v>1</v>
      </c>
      <c r="H25" s="46"/>
      <c r="I25" s="47" t="str">
        <f t="shared" si="1"/>
        <v>Kennzahl unvollständig</v>
      </c>
      <c r="J25" s="48"/>
      <c r="M25" s="9">
        <v>1</v>
      </c>
      <c r="N25" s="9">
        <f t="shared" si="6"/>
        <v>1</v>
      </c>
    </row>
    <row r="26" spans="2:16" ht="56.25" x14ac:dyDescent="0.25">
      <c r="B26" s="42" t="s">
        <v>52</v>
      </c>
      <c r="C26" s="105" t="s">
        <v>72</v>
      </c>
      <c r="D26" s="50" t="s">
        <v>113</v>
      </c>
      <c r="E26" s="81" t="s">
        <v>123</v>
      </c>
      <c r="F26" s="82"/>
      <c r="G26" s="45" t="s">
        <v>3</v>
      </c>
      <c r="H26" s="46"/>
      <c r="I26" s="47" t="str">
        <f t="shared" si="1"/>
        <v>Kennzahl unvollständig</v>
      </c>
      <c r="J26" s="121" t="s">
        <v>225</v>
      </c>
      <c r="M26" s="9">
        <v>0</v>
      </c>
      <c r="N26" s="9">
        <f t="shared" ref="N26" si="7">M26</f>
        <v>0</v>
      </c>
    </row>
    <row r="27" spans="2:16" ht="63.75" x14ac:dyDescent="0.25">
      <c r="B27" s="42" t="s">
        <v>53</v>
      </c>
      <c r="C27" s="115"/>
      <c r="D27" s="50" t="s">
        <v>114</v>
      </c>
      <c r="E27" s="81" t="s">
        <v>123</v>
      </c>
      <c r="F27" s="82"/>
      <c r="G27" s="45" t="s">
        <v>3</v>
      </c>
      <c r="H27" s="46"/>
      <c r="I27" s="47" t="str">
        <f t="shared" ref="I27" si="8">IF(H27="","Kennzahl unvollständig",IF(H27&lt;N27,"Sollvorgabe nicht erfüllt",IF(OR(AND(ISNUMBER(O27),H27&lt;O27),AND(ISNUMBER(P27),H27&gt;P27)),"Wert unplausibel","Anforderungen erfüllt")))</f>
        <v>Kennzahl unvollständig</v>
      </c>
      <c r="J27" s="121" t="s">
        <v>225</v>
      </c>
      <c r="M27" s="9">
        <v>0</v>
      </c>
      <c r="N27" s="9">
        <f t="shared" ref="N27" si="9">M27</f>
        <v>0</v>
      </c>
    </row>
    <row r="28" spans="2:16" ht="56.25" x14ac:dyDescent="0.25">
      <c r="B28" s="42" t="s">
        <v>54</v>
      </c>
      <c r="C28" s="105" t="s">
        <v>73</v>
      </c>
      <c r="D28" s="66" t="s">
        <v>211</v>
      </c>
      <c r="E28" s="81" t="s">
        <v>123</v>
      </c>
      <c r="F28" s="82"/>
      <c r="G28" s="45" t="s">
        <v>3</v>
      </c>
      <c r="H28" s="46"/>
      <c r="I28" s="47" t="str">
        <f t="shared" si="1"/>
        <v>Kennzahl unvollständig</v>
      </c>
      <c r="J28" s="121" t="s">
        <v>225</v>
      </c>
      <c r="M28" s="9">
        <v>0</v>
      </c>
      <c r="N28" s="9">
        <f t="shared" ref="N28:N30" si="10">M28</f>
        <v>0</v>
      </c>
    </row>
    <row r="29" spans="2:16" ht="56.25" x14ac:dyDescent="0.25">
      <c r="B29" s="42" t="s">
        <v>55</v>
      </c>
      <c r="C29" s="106"/>
      <c r="D29" s="66" t="s">
        <v>212</v>
      </c>
      <c r="E29" s="81" t="s">
        <v>123</v>
      </c>
      <c r="F29" s="82"/>
      <c r="G29" s="45" t="s">
        <v>3</v>
      </c>
      <c r="H29" s="46"/>
      <c r="I29" s="47" t="str">
        <f t="shared" ref="I29" si="11">IF(H29="","Kennzahl unvollständig",IF(H29&lt;N29,"Sollvorgabe nicht erfüllt",IF(OR(AND(ISNUMBER(O29),H29&lt;O29),AND(ISNUMBER(P29),H29&gt;P29)),"Wert unplausibel","Anforderungen erfüllt")))</f>
        <v>Kennzahl unvollständig</v>
      </c>
      <c r="J29" s="121" t="s">
        <v>225</v>
      </c>
      <c r="M29" s="9">
        <v>0</v>
      </c>
      <c r="N29" s="9">
        <f t="shared" ref="N29" si="12">M29</f>
        <v>0</v>
      </c>
    </row>
    <row r="30" spans="2:16" ht="56.25" x14ac:dyDescent="0.25">
      <c r="B30" s="42" t="s">
        <v>56</v>
      </c>
      <c r="C30" s="106"/>
      <c r="D30" s="66" t="s">
        <v>213</v>
      </c>
      <c r="E30" s="81" t="s">
        <v>123</v>
      </c>
      <c r="F30" s="82"/>
      <c r="G30" s="45" t="s">
        <v>3</v>
      </c>
      <c r="H30" s="46"/>
      <c r="I30" s="47" t="str">
        <f t="shared" si="1"/>
        <v>Kennzahl unvollständig</v>
      </c>
      <c r="J30" s="121" t="s">
        <v>225</v>
      </c>
      <c r="M30" s="9">
        <v>0</v>
      </c>
      <c r="N30" s="9">
        <f t="shared" si="10"/>
        <v>0</v>
      </c>
    </row>
    <row r="31" spans="2:16" ht="57" thickBot="1" x14ac:dyDescent="0.3">
      <c r="B31" s="42" t="s">
        <v>57</v>
      </c>
      <c r="C31" s="106"/>
      <c r="D31" s="66" t="s">
        <v>214</v>
      </c>
      <c r="E31" s="81" t="s">
        <v>123</v>
      </c>
      <c r="F31" s="82"/>
      <c r="G31" s="45" t="s">
        <v>3</v>
      </c>
      <c r="H31" s="46"/>
      <c r="I31" s="47" t="str">
        <f t="shared" ref="I31" si="13">IF(H31="","Kennzahl unvollständig",IF(H31&lt;N31,"Sollvorgabe nicht erfüllt",IF(OR(AND(ISNUMBER(O31),H31&lt;O31),AND(ISNUMBER(P31),H31&gt;P31)),"Wert unplausibel","Anforderungen erfüllt")))</f>
        <v>Kennzahl unvollständig</v>
      </c>
      <c r="J31" s="121" t="s">
        <v>225</v>
      </c>
      <c r="M31" s="9">
        <v>0</v>
      </c>
      <c r="N31" s="9">
        <f t="shared" ref="N31" si="14">M31</f>
        <v>0</v>
      </c>
    </row>
    <row r="32" spans="2:16" ht="51.95" customHeight="1" x14ac:dyDescent="0.25">
      <c r="B32" s="42" t="s">
        <v>221</v>
      </c>
      <c r="C32" s="52" t="s">
        <v>120</v>
      </c>
      <c r="D32" s="50" t="s">
        <v>121</v>
      </c>
      <c r="E32" s="81" t="s">
        <v>2</v>
      </c>
      <c r="F32" s="82"/>
      <c r="G32" s="53" t="s">
        <v>60</v>
      </c>
      <c r="H32" s="54" t="str">
        <f>IF(OR(H33="",H35="",H34=""),"",H33+H34+H35)</f>
        <v/>
      </c>
      <c r="I32" s="55" t="str">
        <f>IF(H32="","Kennzahl unvollständig",IF(H32&lt;N32,"Sollvorgabe nicht erfüllt",IF(OR(AND(ISNUMBER(O32),H32&lt;O32),AND(ISNUMBER(P32),H32&gt;P32)),"Wert unplausibel","Anforderungen erfüllt")))</f>
        <v>Kennzahl unvollständig</v>
      </c>
      <c r="J32" s="56"/>
      <c r="M32" s="9">
        <f>IF($D$8=$M$4,50,200)</f>
        <v>200</v>
      </c>
      <c r="N32" s="9">
        <f>M32</f>
        <v>200</v>
      </c>
    </row>
    <row r="33" spans="2:14" ht="26.1" customHeight="1" x14ac:dyDescent="0.25">
      <c r="B33" s="42" t="s">
        <v>222</v>
      </c>
      <c r="C33" s="108" t="s">
        <v>118</v>
      </c>
      <c r="D33" s="117" t="s">
        <v>132</v>
      </c>
      <c r="E33" s="83" t="s">
        <v>135</v>
      </c>
      <c r="F33" s="82"/>
      <c r="G33" s="53" t="s">
        <v>3</v>
      </c>
      <c r="H33" s="57"/>
      <c r="I33" s="55" t="str">
        <f t="shared" ref="I33:I35" si="15">IF(H33="","Kennzahl unvollständig",IF(H33&lt;N33,"Sollvorgabe nicht erfüllt",IF(OR(AND(ISNUMBER(O33),H33&lt;O33),AND(ISNUMBER(P33),H33&gt;P33)),"Wert unplausibel","Anforderungen erfüllt")))</f>
        <v>Kennzahl unvollständig</v>
      </c>
      <c r="J33" s="48"/>
      <c r="M33" s="9">
        <v>0</v>
      </c>
      <c r="N33" s="9">
        <f t="shared" ref="N33:N35" si="16">M33</f>
        <v>0</v>
      </c>
    </row>
    <row r="34" spans="2:14" ht="26.1" customHeight="1" x14ac:dyDescent="0.25">
      <c r="B34" s="42" t="s">
        <v>58</v>
      </c>
      <c r="C34" s="116"/>
      <c r="D34" s="116"/>
      <c r="E34" s="83" t="s">
        <v>136</v>
      </c>
      <c r="F34" s="82"/>
      <c r="G34" s="53" t="s">
        <v>3</v>
      </c>
      <c r="H34" s="57"/>
      <c r="I34" s="55" t="str">
        <f t="shared" ref="I34" si="17">IF(H34="","Kennzahl unvollständig",IF(H34&lt;N34,"Sollvorgabe nicht erfüllt",IF(OR(AND(ISNUMBER(O34),H34&lt;O34),AND(ISNUMBER(P34),H34&gt;P34)),"Wert unplausibel","Anforderungen erfüllt")))</f>
        <v>Kennzahl unvollständig</v>
      </c>
      <c r="J34" s="48"/>
      <c r="M34" s="9">
        <v>1</v>
      </c>
      <c r="N34" s="9">
        <f t="shared" ref="N34" si="18">M34</f>
        <v>1</v>
      </c>
    </row>
    <row r="35" spans="2:14" ht="26.1" customHeight="1" thickBot="1" x14ac:dyDescent="0.3">
      <c r="B35" s="42" t="s">
        <v>59</v>
      </c>
      <c r="C35" s="43" t="s">
        <v>119</v>
      </c>
      <c r="D35" s="66" t="s">
        <v>122</v>
      </c>
      <c r="E35" s="81" t="s">
        <v>2</v>
      </c>
      <c r="F35" s="82"/>
      <c r="G35" s="53" t="s">
        <v>3</v>
      </c>
      <c r="H35" s="58"/>
      <c r="I35" s="55" t="str">
        <f t="shared" si="15"/>
        <v>Kennzahl unvollständig</v>
      </c>
      <c r="J35" s="48"/>
      <c r="M35" s="9">
        <v>0</v>
      </c>
      <c r="N35" s="9">
        <f t="shared" si="16"/>
        <v>0</v>
      </c>
    </row>
    <row r="36" spans="2:14" ht="51.95" customHeight="1" x14ac:dyDescent="0.25">
      <c r="B36" s="42" t="s">
        <v>61</v>
      </c>
      <c r="C36" s="105" t="s">
        <v>117</v>
      </c>
      <c r="D36" s="108" t="s">
        <v>129</v>
      </c>
      <c r="E36" s="75" t="s">
        <v>2</v>
      </c>
      <c r="F36" s="76"/>
      <c r="G36" s="45" t="s">
        <v>3</v>
      </c>
      <c r="H36" s="59"/>
      <c r="I36" s="47" t="str">
        <f t="shared" si="1"/>
        <v>Kennzahl unvollständig</v>
      </c>
      <c r="J36" s="48"/>
      <c r="M36" s="9">
        <v>0</v>
      </c>
      <c r="N36" s="9">
        <f t="shared" ref="N36" si="19">M36</f>
        <v>0</v>
      </c>
    </row>
    <row r="37" spans="2:14" ht="51.95" customHeight="1" x14ac:dyDescent="0.25">
      <c r="B37" s="42" t="s">
        <v>62</v>
      </c>
      <c r="C37" s="115"/>
      <c r="D37" s="116"/>
      <c r="E37" s="75" t="s">
        <v>140</v>
      </c>
      <c r="F37" s="118"/>
      <c r="G37" s="45" t="s">
        <v>3</v>
      </c>
      <c r="H37" s="46"/>
      <c r="I37" s="47" t="str">
        <f t="shared" ref="I37" si="20">IF(H37="","Kennzahl unvollständig",IF(H37&lt;N37,"Sollvorgabe nicht erfüllt",IF(OR(AND(ISNUMBER(O37),H37&lt;O37),AND(ISNUMBER(P37),H37&gt;P37)),"Wert unplausibel","Anforderungen erfüllt")))</f>
        <v>Kennzahl unvollständig</v>
      </c>
      <c r="J37" s="48"/>
      <c r="M37" s="9">
        <v>0</v>
      </c>
      <c r="N37" s="9">
        <f t="shared" ref="N37" si="21">M37</f>
        <v>0</v>
      </c>
    </row>
    <row r="38" spans="2:14" ht="51.95" customHeight="1" x14ac:dyDescent="0.25">
      <c r="B38" s="42" t="s">
        <v>63</v>
      </c>
      <c r="C38" s="105" t="s">
        <v>130</v>
      </c>
      <c r="D38" s="108" t="s">
        <v>131</v>
      </c>
      <c r="E38" s="75" t="s">
        <v>2</v>
      </c>
      <c r="F38" s="76"/>
      <c r="G38" s="45" t="s">
        <v>3</v>
      </c>
      <c r="H38" s="46"/>
      <c r="I38" s="47" t="str">
        <f t="shared" ref="I38" si="22">IF(H38="","Kennzahl unvollständig",IF(H38&lt;N38,"Sollvorgabe nicht erfüllt",IF(OR(AND(ISNUMBER(O38),H38&lt;O38),AND(ISNUMBER(P38),H38&gt;P38)),"Wert unplausibel","Anforderungen erfüllt")))</f>
        <v>Kennzahl unvollständig</v>
      </c>
      <c r="J38" s="48"/>
      <c r="M38" s="9">
        <v>0</v>
      </c>
      <c r="N38" s="9">
        <f t="shared" ref="N38" si="23">M38</f>
        <v>0</v>
      </c>
    </row>
    <row r="39" spans="2:14" ht="51.95" customHeight="1" x14ac:dyDescent="0.25">
      <c r="B39" s="42" t="s">
        <v>64</v>
      </c>
      <c r="C39" s="115"/>
      <c r="D39" s="116"/>
      <c r="E39" s="75" t="s">
        <v>140</v>
      </c>
      <c r="F39" s="118"/>
      <c r="G39" s="45" t="s">
        <v>3</v>
      </c>
      <c r="H39" s="46"/>
      <c r="I39" s="47" t="str">
        <f t="shared" ref="I39" si="24">IF(H39="","Kennzahl unvollständig",IF(H39&lt;N39,"Sollvorgabe nicht erfüllt",IF(OR(AND(ISNUMBER(O39),H39&lt;O39),AND(ISNUMBER(P39),H39&gt;P39)),"Wert unplausibel","Anforderungen erfüllt")))</f>
        <v>Kennzahl unvollständig</v>
      </c>
      <c r="J39" s="48"/>
      <c r="M39" s="9">
        <v>0</v>
      </c>
      <c r="N39" s="9">
        <f t="shared" ref="N39" si="25">M39</f>
        <v>0</v>
      </c>
    </row>
    <row r="40" spans="2:14" ht="26.1" customHeight="1" thickBot="1" x14ac:dyDescent="0.3">
      <c r="B40" s="42" t="s">
        <v>65</v>
      </c>
      <c r="C40" s="105" t="s">
        <v>74</v>
      </c>
      <c r="D40" s="50" t="s">
        <v>100</v>
      </c>
      <c r="E40" s="79" t="s">
        <v>23</v>
      </c>
      <c r="F40" s="76"/>
      <c r="G40" s="45">
        <v>2</v>
      </c>
      <c r="H40" s="51"/>
      <c r="I40" s="47" t="str">
        <f t="shared" si="1"/>
        <v>Kennzahl unvollständig</v>
      </c>
      <c r="J40" s="48"/>
      <c r="M40" s="9">
        <v>2</v>
      </c>
      <c r="N40" s="9">
        <f t="shared" ref="N40" si="26">M40</f>
        <v>2</v>
      </c>
    </row>
    <row r="41" spans="2:14" ht="26.1" customHeight="1" x14ac:dyDescent="0.25">
      <c r="B41" s="42" t="s">
        <v>66</v>
      </c>
      <c r="C41" s="106"/>
      <c r="D41" s="108" t="s">
        <v>126</v>
      </c>
      <c r="E41" s="75" t="s">
        <v>1</v>
      </c>
      <c r="F41" s="76"/>
      <c r="G41" s="60" t="str">
        <f t="shared" ref="G41:G44" si="27">CONCATENATE("",M41,"")</f>
        <v>200</v>
      </c>
      <c r="H41" s="54" t="str">
        <f>IF(OR(H42="",H43=""),"",H42+H43)</f>
        <v/>
      </c>
      <c r="I41" s="55" t="str">
        <f t="shared" si="1"/>
        <v>Kennzahl unvollständig</v>
      </c>
      <c r="J41" s="48"/>
      <c r="M41" s="9">
        <v>200</v>
      </c>
      <c r="N41" s="9">
        <f t="shared" si="0"/>
        <v>200</v>
      </c>
    </row>
    <row r="42" spans="2:14" ht="26.1" customHeight="1" x14ac:dyDescent="0.25">
      <c r="B42" s="42" t="s">
        <v>78</v>
      </c>
      <c r="C42" s="106"/>
      <c r="D42" s="111"/>
      <c r="E42" s="75" t="s">
        <v>5</v>
      </c>
      <c r="F42" s="76"/>
      <c r="G42" s="60" t="str">
        <f t="shared" si="27"/>
        <v>100</v>
      </c>
      <c r="H42" s="57"/>
      <c r="I42" s="55" t="str">
        <f t="shared" si="1"/>
        <v>Kennzahl unvollständig</v>
      </c>
      <c r="J42" s="48"/>
      <c r="M42" s="9">
        <v>100</v>
      </c>
      <c r="N42" s="9">
        <f t="shared" si="0"/>
        <v>100</v>
      </c>
    </row>
    <row r="43" spans="2:14" ht="26.1" customHeight="1" thickBot="1" x14ac:dyDescent="0.3">
      <c r="B43" s="42" t="s">
        <v>79</v>
      </c>
      <c r="C43" s="106"/>
      <c r="D43" s="112"/>
      <c r="E43" s="75" t="s">
        <v>4</v>
      </c>
      <c r="F43" s="76"/>
      <c r="G43" s="60" t="str">
        <f t="shared" si="27"/>
        <v>100</v>
      </c>
      <c r="H43" s="58"/>
      <c r="I43" s="55" t="str">
        <f t="shared" si="1"/>
        <v>Kennzahl unvollständig</v>
      </c>
      <c r="J43" s="48"/>
      <c r="M43" s="9">
        <v>100</v>
      </c>
      <c r="N43" s="9">
        <f t="shared" si="0"/>
        <v>100</v>
      </c>
    </row>
    <row r="44" spans="2:14" ht="26.1" customHeight="1" x14ac:dyDescent="0.25">
      <c r="B44" s="42" t="s">
        <v>80</v>
      </c>
      <c r="C44" s="106"/>
      <c r="D44" s="108" t="s">
        <v>127</v>
      </c>
      <c r="E44" s="75" t="s">
        <v>1</v>
      </c>
      <c r="F44" s="76"/>
      <c r="G44" s="60" t="str">
        <f t="shared" si="27"/>
        <v>100</v>
      </c>
      <c r="H44" s="54" t="str">
        <f>IF(OR(H45="",H46=""),"",H45+H46)</f>
        <v/>
      </c>
      <c r="I44" s="55" t="str">
        <f t="shared" si="1"/>
        <v>Kennzahl unvollständig</v>
      </c>
      <c r="J44" s="48"/>
      <c r="M44" s="9">
        <f>IF(D8=M3,200,100)</f>
        <v>100</v>
      </c>
      <c r="N44" s="9">
        <f t="shared" si="0"/>
        <v>100</v>
      </c>
    </row>
    <row r="45" spans="2:14" ht="26.1" customHeight="1" x14ac:dyDescent="0.25">
      <c r="B45" s="42" t="s">
        <v>81</v>
      </c>
      <c r="C45" s="106"/>
      <c r="D45" s="111"/>
      <c r="E45" s="75" t="s">
        <v>5</v>
      </c>
      <c r="F45" s="76"/>
      <c r="G45" s="60" t="str">
        <f>IF($D$8=$M$3,CONCATENATE("",M45,""),"---")</f>
        <v>---</v>
      </c>
      <c r="H45" s="57"/>
      <c r="I45" s="55" t="str">
        <f t="shared" si="1"/>
        <v>Kennzahl unvollständig</v>
      </c>
      <c r="J45" s="48"/>
      <c r="M45" s="9">
        <f>IF(D8=M3,100,0)</f>
        <v>0</v>
      </c>
      <c r="N45" s="9">
        <f t="shared" si="0"/>
        <v>0</v>
      </c>
    </row>
    <row r="46" spans="2:14" ht="26.1" customHeight="1" thickBot="1" x14ac:dyDescent="0.3">
      <c r="B46" s="42" t="s">
        <v>82</v>
      </c>
      <c r="C46" s="107"/>
      <c r="D46" s="112"/>
      <c r="E46" s="75" t="s">
        <v>4</v>
      </c>
      <c r="F46" s="76"/>
      <c r="G46" s="60" t="str">
        <f>IF($D$8=$M$3,CONCATENATE("",M46,""),"---")</f>
        <v>---</v>
      </c>
      <c r="H46" s="58"/>
      <c r="I46" s="55" t="str">
        <f t="shared" si="1"/>
        <v>Kennzahl unvollständig</v>
      </c>
      <c r="J46" s="48"/>
      <c r="M46" s="9">
        <f>IF(D8=M3,100,0)</f>
        <v>0</v>
      </c>
      <c r="N46" s="9">
        <f t="shared" si="0"/>
        <v>0</v>
      </c>
    </row>
    <row r="47" spans="2:14" ht="26.1" customHeight="1" x14ac:dyDescent="0.25">
      <c r="B47" s="42" t="s">
        <v>83</v>
      </c>
      <c r="C47" s="110" t="s">
        <v>76</v>
      </c>
      <c r="D47" s="108" t="s">
        <v>75</v>
      </c>
      <c r="E47" s="75" t="s">
        <v>2</v>
      </c>
      <c r="F47" s="76"/>
      <c r="G47" s="53" t="s">
        <v>3</v>
      </c>
      <c r="H47" s="54" t="str">
        <f>IF(OR(H48="",H49=""),"",H48+H49)</f>
        <v/>
      </c>
      <c r="I47" s="55" t="str">
        <f t="shared" si="1"/>
        <v>Kennzahl unvollständig</v>
      </c>
      <c r="J47" s="48"/>
      <c r="M47" s="9">
        <v>0</v>
      </c>
      <c r="N47" s="9">
        <f t="shared" ref="N47:N49" si="28">M47</f>
        <v>0</v>
      </c>
    </row>
    <row r="48" spans="2:14" ht="26.1" customHeight="1" x14ac:dyDescent="0.25">
      <c r="B48" s="42" t="s">
        <v>84</v>
      </c>
      <c r="C48" s="110"/>
      <c r="D48" s="111"/>
      <c r="E48" s="75" t="s">
        <v>95</v>
      </c>
      <c r="F48" s="76"/>
      <c r="G48" s="53" t="s">
        <v>3</v>
      </c>
      <c r="H48" s="57"/>
      <c r="I48" s="55" t="str">
        <f t="shared" si="1"/>
        <v>Kennzahl unvollständig</v>
      </c>
      <c r="J48" s="48"/>
      <c r="M48" s="9">
        <v>0</v>
      </c>
      <c r="N48" s="9">
        <f t="shared" si="28"/>
        <v>0</v>
      </c>
    </row>
    <row r="49" spans="2:14" ht="26.1" customHeight="1" thickBot="1" x14ac:dyDescent="0.3">
      <c r="B49" s="42" t="s">
        <v>85</v>
      </c>
      <c r="C49" s="110"/>
      <c r="D49" s="112"/>
      <c r="E49" s="75" t="s">
        <v>96</v>
      </c>
      <c r="F49" s="76"/>
      <c r="G49" s="53" t="s">
        <v>3</v>
      </c>
      <c r="H49" s="58"/>
      <c r="I49" s="55" t="str">
        <f t="shared" si="1"/>
        <v>Kennzahl unvollständig</v>
      </c>
      <c r="J49" s="48"/>
      <c r="M49" s="9">
        <v>0</v>
      </c>
      <c r="N49" s="9">
        <f t="shared" si="28"/>
        <v>0</v>
      </c>
    </row>
    <row r="50" spans="2:14" ht="26.1" customHeight="1" x14ac:dyDescent="0.25">
      <c r="B50" s="42" t="s">
        <v>86</v>
      </c>
      <c r="C50" s="110"/>
      <c r="D50" s="108" t="s">
        <v>77</v>
      </c>
      <c r="E50" s="75" t="s">
        <v>2</v>
      </c>
      <c r="F50" s="76"/>
      <c r="G50" s="53" t="s">
        <v>3</v>
      </c>
      <c r="H50" s="54" t="str">
        <f>IF(OR(H51="",H52=""),"",H51+H52)</f>
        <v/>
      </c>
      <c r="I50" s="55" t="str">
        <f t="shared" si="1"/>
        <v>Kennzahl unvollständig</v>
      </c>
      <c r="J50" s="48"/>
      <c r="M50" s="9">
        <v>0</v>
      </c>
      <c r="N50" s="9">
        <f t="shared" ref="N50:N52" si="29">M50</f>
        <v>0</v>
      </c>
    </row>
    <row r="51" spans="2:14" ht="26.1" customHeight="1" x14ac:dyDescent="0.25">
      <c r="B51" s="42" t="s">
        <v>87</v>
      </c>
      <c r="C51" s="110"/>
      <c r="D51" s="111"/>
      <c r="E51" s="75" t="s">
        <v>95</v>
      </c>
      <c r="F51" s="76"/>
      <c r="G51" s="53" t="s">
        <v>3</v>
      </c>
      <c r="H51" s="57"/>
      <c r="I51" s="55" t="str">
        <f t="shared" si="1"/>
        <v>Kennzahl unvollständig</v>
      </c>
      <c r="J51" s="48"/>
      <c r="M51" s="9">
        <v>0</v>
      </c>
      <c r="N51" s="9">
        <f t="shared" si="29"/>
        <v>0</v>
      </c>
    </row>
    <row r="52" spans="2:14" ht="26.1" customHeight="1" thickBot="1" x14ac:dyDescent="0.3">
      <c r="B52" s="42" t="s">
        <v>88</v>
      </c>
      <c r="C52" s="110"/>
      <c r="D52" s="112"/>
      <c r="E52" s="75" t="s">
        <v>96</v>
      </c>
      <c r="F52" s="76"/>
      <c r="G52" s="53" t="s">
        <v>3</v>
      </c>
      <c r="H52" s="58"/>
      <c r="I52" s="55" t="str">
        <f t="shared" si="1"/>
        <v>Kennzahl unvollständig</v>
      </c>
      <c r="J52" s="48"/>
      <c r="M52" s="9">
        <v>0</v>
      </c>
      <c r="N52" s="9">
        <f t="shared" si="29"/>
        <v>0</v>
      </c>
    </row>
    <row r="53" spans="2:14" ht="51.95" customHeight="1" x14ac:dyDescent="0.25">
      <c r="B53" s="42" t="s">
        <v>92</v>
      </c>
      <c r="C53" s="110" t="s">
        <v>90</v>
      </c>
      <c r="D53" s="108" t="s">
        <v>89</v>
      </c>
      <c r="E53" s="75" t="s">
        <v>68</v>
      </c>
      <c r="F53" s="76"/>
      <c r="G53" s="45" t="s">
        <v>133</v>
      </c>
      <c r="H53" s="59"/>
      <c r="I53" s="47" t="str">
        <f t="shared" si="1"/>
        <v>Kennzahl unvollständig</v>
      </c>
      <c r="J53" s="48"/>
      <c r="M53" s="9">
        <f>IF($D$8=$M$4,200,300)</f>
        <v>300</v>
      </c>
      <c r="N53" s="9">
        <f>M53</f>
        <v>300</v>
      </c>
    </row>
    <row r="54" spans="2:14" ht="51.95" customHeight="1" x14ac:dyDescent="0.25">
      <c r="B54" s="42" t="s">
        <v>93</v>
      </c>
      <c r="C54" s="110"/>
      <c r="D54" s="109"/>
      <c r="E54" s="81" t="s">
        <v>69</v>
      </c>
      <c r="F54" s="82"/>
      <c r="G54" s="45" t="s">
        <v>134</v>
      </c>
      <c r="H54" s="46"/>
      <c r="I54" s="47" t="str">
        <f t="shared" si="1"/>
        <v>Kennzahl unvollständig</v>
      </c>
      <c r="J54" s="48"/>
      <c r="M54" s="9">
        <f>IF($D$8=$M$4,30,50)</f>
        <v>50</v>
      </c>
      <c r="N54" s="9">
        <f>M54</f>
        <v>50</v>
      </c>
    </row>
    <row r="55" spans="2:14" ht="26.1" customHeight="1" x14ac:dyDescent="0.25">
      <c r="B55" s="42" t="s">
        <v>94</v>
      </c>
      <c r="C55" s="43" t="s">
        <v>91</v>
      </c>
      <c r="D55" s="47" t="s">
        <v>98</v>
      </c>
      <c r="E55" s="75" t="s">
        <v>2</v>
      </c>
      <c r="F55" s="76"/>
      <c r="G55" s="45" t="s">
        <v>3</v>
      </c>
      <c r="H55" s="46"/>
      <c r="I55" s="47" t="str">
        <f t="shared" si="1"/>
        <v>Kennzahl unvollständig</v>
      </c>
      <c r="J55" s="48"/>
      <c r="M55" s="9">
        <v>0</v>
      </c>
      <c r="N55" s="9">
        <f t="shared" ref="N55" si="30">M55</f>
        <v>0</v>
      </c>
    </row>
    <row r="56" spans="2:14" ht="26.1" customHeight="1" x14ac:dyDescent="0.25">
      <c r="B56" s="42" t="s">
        <v>104</v>
      </c>
      <c r="C56" s="105" t="s">
        <v>97</v>
      </c>
      <c r="D56" s="72" t="s">
        <v>220</v>
      </c>
      <c r="E56" s="79" t="s">
        <v>23</v>
      </c>
      <c r="F56" s="76"/>
      <c r="G56" s="45">
        <v>2</v>
      </c>
      <c r="H56" s="46"/>
      <c r="I56" s="47" t="str">
        <f t="shared" si="1"/>
        <v>Kennzahl unvollständig</v>
      </c>
      <c r="J56" s="48"/>
      <c r="M56" s="9">
        <v>2</v>
      </c>
      <c r="N56" s="9">
        <f t="shared" ref="N56" si="31">M56</f>
        <v>2</v>
      </c>
    </row>
    <row r="57" spans="2:14" ht="26.1" customHeight="1" x14ac:dyDescent="0.25">
      <c r="B57" s="42" t="s">
        <v>105</v>
      </c>
      <c r="C57" s="106"/>
      <c r="D57" s="108" t="s">
        <v>124</v>
      </c>
      <c r="E57" s="75" t="s">
        <v>1</v>
      </c>
      <c r="F57" s="76"/>
      <c r="G57" s="47" t="str">
        <f>CONCATENATE("",M57,"")</f>
        <v>150</v>
      </c>
      <c r="H57" s="46"/>
      <c r="I57" s="47" t="str">
        <f t="shared" si="1"/>
        <v>Kennzahl unvollständig</v>
      </c>
      <c r="J57" s="48"/>
      <c r="M57" s="9">
        <v>150</v>
      </c>
      <c r="N57" s="9">
        <f t="shared" si="0"/>
        <v>150</v>
      </c>
    </row>
    <row r="58" spans="2:14" ht="26.1" customHeight="1" x14ac:dyDescent="0.25">
      <c r="B58" s="42" t="s">
        <v>106</v>
      </c>
      <c r="C58" s="106"/>
      <c r="D58" s="112"/>
      <c r="E58" s="75" t="s">
        <v>0</v>
      </c>
      <c r="F58" s="76"/>
      <c r="G58" s="47" t="str">
        <f>CONCATENATE("",M58,"")</f>
        <v>50</v>
      </c>
      <c r="H58" s="46"/>
      <c r="I58" s="47" t="str">
        <f t="shared" si="1"/>
        <v>Kennzahl unvollständig</v>
      </c>
      <c r="J58" s="48"/>
      <c r="M58" s="9">
        <v>50</v>
      </c>
      <c r="N58" s="9">
        <f t="shared" si="0"/>
        <v>50</v>
      </c>
    </row>
    <row r="59" spans="2:14" ht="26.1" customHeight="1" x14ac:dyDescent="0.25">
      <c r="B59" s="42" t="s">
        <v>107</v>
      </c>
      <c r="C59" s="106"/>
      <c r="D59" s="113" t="s">
        <v>125</v>
      </c>
      <c r="E59" s="75" t="s">
        <v>1</v>
      </c>
      <c r="F59" s="76"/>
      <c r="G59" s="47" t="str">
        <f>CONCATENATE("",M59,"")</f>
        <v>150</v>
      </c>
      <c r="H59" s="46"/>
      <c r="I59" s="47" t="str">
        <f t="shared" si="1"/>
        <v>Kennzahl unvollständig</v>
      </c>
      <c r="J59" s="48"/>
      <c r="M59" s="9">
        <v>150</v>
      </c>
      <c r="N59" s="9">
        <f t="shared" si="0"/>
        <v>150</v>
      </c>
    </row>
    <row r="60" spans="2:14" ht="26.1" customHeight="1" thickBot="1" x14ac:dyDescent="0.3">
      <c r="B60" s="42" t="s">
        <v>108</v>
      </c>
      <c r="C60" s="107"/>
      <c r="D60" s="114"/>
      <c r="E60" s="77" t="s">
        <v>0</v>
      </c>
      <c r="F60" s="78"/>
      <c r="G60" s="61" t="str">
        <f>CONCATENATE("",M60,"")</f>
        <v>50</v>
      </c>
      <c r="H60" s="62"/>
      <c r="I60" s="61" t="str">
        <f t="shared" si="1"/>
        <v>Kennzahl unvollständig</v>
      </c>
      <c r="J60" s="63"/>
      <c r="M60" s="9">
        <v>50</v>
      </c>
      <c r="N60" s="9">
        <f t="shared" si="0"/>
        <v>50</v>
      </c>
    </row>
    <row r="61" spans="2:14" s="3" customFormat="1" ht="3.75" customHeight="1" x14ac:dyDescent="0.25">
      <c r="I61" s="4"/>
    </row>
  </sheetData>
  <sheetProtection algorithmName="SHA-512" hashValue="1+/Ai0iGIr2bxCBdqJ8CJugkBhBgoJnPu4uFDrEL3nBIJXPxvxEC118gzE+12sKGLVLzsa26aGqxTQ3u23wZGw==" saltValue="5U47SazKprDXJlLwCLJPlg==" spinCount="100000" sheet="1" selectLockedCells="1"/>
  <mergeCells count="76">
    <mergeCell ref="C33:C34"/>
    <mergeCell ref="D33:D34"/>
    <mergeCell ref="E34:F34"/>
    <mergeCell ref="C38:C39"/>
    <mergeCell ref="D38:D39"/>
    <mergeCell ref="E39:F39"/>
    <mergeCell ref="C36:C37"/>
    <mergeCell ref="D36:D37"/>
    <mergeCell ref="E37:F37"/>
    <mergeCell ref="C21:C22"/>
    <mergeCell ref="C28:C31"/>
    <mergeCell ref="C24:C25"/>
    <mergeCell ref="E24:F24"/>
    <mergeCell ref="E25:F25"/>
    <mergeCell ref="E28:F28"/>
    <mergeCell ref="E30:F30"/>
    <mergeCell ref="E27:F27"/>
    <mergeCell ref="C26:C27"/>
    <mergeCell ref="E29:F29"/>
    <mergeCell ref="E31:F31"/>
    <mergeCell ref="C56:C60"/>
    <mergeCell ref="C40:C46"/>
    <mergeCell ref="E40:F40"/>
    <mergeCell ref="E53:F53"/>
    <mergeCell ref="D53:D54"/>
    <mergeCell ref="E54:F54"/>
    <mergeCell ref="C53:C54"/>
    <mergeCell ref="E55:F55"/>
    <mergeCell ref="D41:D43"/>
    <mergeCell ref="D44:D46"/>
    <mergeCell ref="D57:D58"/>
    <mergeCell ref="D47:D49"/>
    <mergeCell ref="D50:D52"/>
    <mergeCell ref="C47:C52"/>
    <mergeCell ref="D59:D60"/>
    <mergeCell ref="E47:F47"/>
    <mergeCell ref="B2:E2"/>
    <mergeCell ref="G2:H4"/>
    <mergeCell ref="D6:J6"/>
    <mergeCell ref="C11:E11"/>
    <mergeCell ref="F11:H11"/>
    <mergeCell ref="G12:H12"/>
    <mergeCell ref="E19:F19"/>
    <mergeCell ref="G13:H13"/>
    <mergeCell ref="B14:B15"/>
    <mergeCell ref="G14:H14"/>
    <mergeCell ref="C15:E15"/>
    <mergeCell ref="F15:H15"/>
    <mergeCell ref="E17:F17"/>
    <mergeCell ref="E18:F18"/>
    <mergeCell ref="E41:F41"/>
    <mergeCell ref="E21:F21"/>
    <mergeCell ref="E23:F23"/>
    <mergeCell ref="E26:F26"/>
    <mergeCell ref="E36:F36"/>
    <mergeCell ref="E20:F20"/>
    <mergeCell ref="E22:F22"/>
    <mergeCell ref="E35:F35"/>
    <mergeCell ref="E38:F38"/>
    <mergeCell ref="E32:F32"/>
    <mergeCell ref="E33:F33"/>
    <mergeCell ref="E59:F59"/>
    <mergeCell ref="E60:F60"/>
    <mergeCell ref="E57:F57"/>
    <mergeCell ref="E58:F58"/>
    <mergeCell ref="E42:F42"/>
    <mergeCell ref="E43:F43"/>
    <mergeCell ref="E44:F44"/>
    <mergeCell ref="E45:F45"/>
    <mergeCell ref="E46:F46"/>
    <mergeCell ref="E56:F56"/>
    <mergeCell ref="E48:F48"/>
    <mergeCell ref="E49:F49"/>
    <mergeCell ref="E50:F50"/>
    <mergeCell ref="E51:F51"/>
    <mergeCell ref="E52:F52"/>
  </mergeCells>
  <phoneticPr fontId="17" type="noConversion"/>
  <conditionalFormatting sqref="H18">
    <cfRule type="expression" dxfId="54" priority="68">
      <formula>$H18=""</formula>
    </cfRule>
  </conditionalFormatting>
  <conditionalFormatting sqref="H19">
    <cfRule type="expression" dxfId="53" priority="66">
      <formula>$H$19=""</formula>
    </cfRule>
  </conditionalFormatting>
  <conditionalFormatting sqref="D6:J6 H57:H60 H23:H26 H28 H30 H36:H40 H20:H21">
    <cfRule type="expression" dxfId="52" priority="65">
      <formula>D6=""</formula>
    </cfRule>
  </conditionalFormatting>
  <conditionalFormatting sqref="H42:H43 H45:H46 H48:H49 H51:H56">
    <cfRule type="expression" dxfId="51" priority="64">
      <formula>H42=""</formula>
    </cfRule>
  </conditionalFormatting>
  <conditionalFormatting sqref="J15 J11">
    <cfRule type="expression" dxfId="50" priority="62">
      <formula>J11=""</formula>
    </cfRule>
  </conditionalFormatting>
  <conditionalFormatting sqref="I23:I26 I28 I30 I36:I60 I18:I21">
    <cfRule type="expression" dxfId="49" priority="58">
      <formula>(I18=$D$12)</formula>
    </cfRule>
    <cfRule type="expression" dxfId="48" priority="59">
      <formula>(I18=$E$12)</formula>
    </cfRule>
    <cfRule type="expression" dxfId="47" priority="60">
      <formula>(I18=$G$12)</formula>
    </cfRule>
    <cfRule type="expression" dxfId="46" priority="61">
      <formula>(I18=$F$12)</formula>
    </cfRule>
  </conditionalFormatting>
  <conditionalFormatting sqref="J24:J25 J36:J60 J18:J19">
    <cfRule type="expression" dxfId="45" priority="57">
      <formula>(J18="")</formula>
    </cfRule>
  </conditionalFormatting>
  <conditionalFormatting sqref="J13">
    <cfRule type="expression" dxfId="44" priority="56">
      <formula>J13=""</formula>
    </cfRule>
  </conditionalFormatting>
  <conditionalFormatting sqref="D8">
    <cfRule type="expression" dxfId="43" priority="46">
      <formula>D8=""</formula>
    </cfRule>
  </conditionalFormatting>
  <conditionalFormatting sqref="G8">
    <cfRule type="expression" dxfId="42" priority="45">
      <formula>$G$8=""</formula>
    </cfRule>
  </conditionalFormatting>
  <conditionalFormatting sqref="H22">
    <cfRule type="expression" dxfId="41" priority="42">
      <formula>H22=""</formula>
    </cfRule>
  </conditionalFormatting>
  <conditionalFormatting sqref="I22">
    <cfRule type="expression" dxfId="40" priority="38">
      <formula>(I22=$D$12)</formula>
    </cfRule>
    <cfRule type="expression" dxfId="39" priority="39">
      <formula>(I22=$E$12)</formula>
    </cfRule>
    <cfRule type="expression" dxfId="38" priority="40">
      <formula>(I22=$G$12)</formula>
    </cfRule>
    <cfRule type="expression" dxfId="37" priority="41">
      <formula>(I22=$F$12)</formula>
    </cfRule>
  </conditionalFormatting>
  <conditionalFormatting sqref="H27">
    <cfRule type="expression" dxfId="35" priority="36">
      <formula>H27=""</formula>
    </cfRule>
  </conditionalFormatting>
  <conditionalFormatting sqref="I27">
    <cfRule type="expression" dxfId="34" priority="32">
      <formula>(I27=$D$12)</formula>
    </cfRule>
    <cfRule type="expression" dxfId="33" priority="33">
      <formula>(I27=$E$12)</formula>
    </cfRule>
    <cfRule type="expression" dxfId="32" priority="34">
      <formula>(I27=$G$12)</formula>
    </cfRule>
    <cfRule type="expression" dxfId="31" priority="35">
      <formula>(I27=$F$12)</formula>
    </cfRule>
  </conditionalFormatting>
  <conditionalFormatting sqref="H29">
    <cfRule type="expression" dxfId="29" priority="30">
      <formula>H29=""</formula>
    </cfRule>
  </conditionalFormatting>
  <conditionalFormatting sqref="I29">
    <cfRule type="expression" dxfId="28" priority="26">
      <formula>(I29=$D$12)</formula>
    </cfRule>
    <cfRule type="expression" dxfId="27" priority="27">
      <formula>(I29=$E$12)</formula>
    </cfRule>
    <cfRule type="expression" dxfId="26" priority="28">
      <formula>(I29=$G$12)</formula>
    </cfRule>
    <cfRule type="expression" dxfId="25" priority="29">
      <formula>(I29=$F$12)</formula>
    </cfRule>
  </conditionalFormatting>
  <conditionalFormatting sqref="H31">
    <cfRule type="expression" dxfId="23" priority="24">
      <formula>H31=""</formula>
    </cfRule>
  </conditionalFormatting>
  <conditionalFormatting sqref="I31">
    <cfRule type="expression" dxfId="22" priority="20">
      <formula>(I31=$D$12)</formula>
    </cfRule>
    <cfRule type="expression" dxfId="21" priority="21">
      <formula>(I31=$E$12)</formula>
    </cfRule>
    <cfRule type="expression" dxfId="20" priority="22">
      <formula>(I31=$G$12)</formula>
    </cfRule>
    <cfRule type="expression" dxfId="19" priority="23">
      <formula>(I31=$F$12)</formula>
    </cfRule>
  </conditionalFormatting>
  <conditionalFormatting sqref="H33:H35">
    <cfRule type="expression" dxfId="17" priority="18">
      <formula>H33=""</formula>
    </cfRule>
  </conditionalFormatting>
  <conditionalFormatting sqref="I33:I35">
    <cfRule type="expression" dxfId="16" priority="14">
      <formula>(I33=$D$12)</formula>
    </cfRule>
    <cfRule type="expression" dxfId="15" priority="15">
      <formula>(I33=$E$12)</formula>
    </cfRule>
    <cfRule type="expression" dxfId="14" priority="16">
      <formula>(I33=$G$12)</formula>
    </cfRule>
    <cfRule type="expression" dxfId="13" priority="17">
      <formula>(I33=$F$12)</formula>
    </cfRule>
  </conditionalFormatting>
  <conditionalFormatting sqref="J33:J35">
    <cfRule type="expression" dxfId="12" priority="13">
      <formula>(J33="")</formula>
    </cfRule>
  </conditionalFormatting>
  <conditionalFormatting sqref="I32">
    <cfRule type="expression" dxfId="11" priority="9">
      <formula>(I32=$D$12)</formula>
    </cfRule>
    <cfRule type="expression" dxfId="10" priority="10">
      <formula>(I32=$E$12)</formula>
    </cfRule>
    <cfRule type="expression" dxfId="9" priority="11">
      <formula>(I32=$G$12)</formula>
    </cfRule>
    <cfRule type="expression" dxfId="8" priority="12">
      <formula>(I32=$F$12)</formula>
    </cfRule>
  </conditionalFormatting>
  <conditionalFormatting sqref="J32">
    <cfRule type="expression" dxfId="7" priority="8">
      <formula>(J32="")</formula>
    </cfRule>
  </conditionalFormatting>
  <conditionalFormatting sqref="J20:J23">
    <cfRule type="expression" dxfId="6" priority="7">
      <formula>(J20="")</formula>
    </cfRule>
  </conditionalFormatting>
  <conditionalFormatting sqref="J26">
    <cfRule type="expression" dxfId="5" priority="6">
      <formula>(J26="")</formula>
    </cfRule>
  </conditionalFormatting>
  <conditionalFormatting sqref="J27">
    <cfRule type="expression" dxfId="4" priority="5">
      <formula>(J27="")</formula>
    </cfRule>
  </conditionalFormatting>
  <conditionalFormatting sqref="J28">
    <cfRule type="expression" dxfId="3" priority="4">
      <formula>(J28="")</formula>
    </cfRule>
  </conditionalFormatting>
  <conditionalFormatting sqref="J29">
    <cfRule type="expression" dxfId="2" priority="3">
      <formula>(J29="")</formula>
    </cfRule>
  </conditionalFormatting>
  <conditionalFormatting sqref="J30">
    <cfRule type="expression" dxfId="1" priority="2">
      <formula>(J30="")</formula>
    </cfRule>
  </conditionalFormatting>
  <conditionalFormatting sqref="J31">
    <cfRule type="expression" dxfId="0" priority="1">
      <formula>(J31="")</formula>
    </cfRule>
  </conditionalFormatting>
  <dataValidations count="11">
    <dataValidation type="decimal" allowBlank="1" showInputMessage="1" showErrorMessage="1" errorTitle="Ungültige Eingabe" error="Bitte tragen Sie eine Zahl ein!" sqref="H42:H43 H48:H49 H45:H46 H19:H31 H51:H60 H37:H40 H34" xr:uid="{00000000-0002-0000-0100-000000000000}">
      <formula1>0</formula1>
      <formula2>999999</formula2>
    </dataValidation>
    <dataValidation type="list" allowBlank="1" showInputMessage="1" showErrorMessage="1" sqref="D8" xr:uid="{00000000-0002-0000-0100-000001000000}">
      <formula1>$M$3:$M$4</formula1>
    </dataValidation>
    <dataValidation allowBlank="1" showInputMessage="1" showErrorMessage="1" errorTitle="Ungültige Eingabe" error="Bitte tragen Sie eine Zahl ein!" sqref="H41 H44 H47 H50 H32" xr:uid="{00000000-0002-0000-0100-000002000000}"/>
    <dataValidation type="whole" errorStyle="information" allowBlank="1" showInputMessage="1" showErrorMessage="1" errorTitle="Auditjahr" error="Bitte geben Sie das Auditjahr in der Form JJJJ an." sqref="J11" xr:uid="{00000000-0002-0000-0100-000003000000}">
      <formula1>2016</formula1>
      <formula2>2086</formula2>
    </dataValidation>
    <dataValidation type="whole" errorStyle="information" allowBlank="1" showInputMessage="1" showErrorMessage="1" errorTitle="Erfassungsjahr" error="Bitte geben Sie das Erfassungsjahr in der Form JJJJ an." promptTitle="Erfassungsjahr" prompt="Das Erfassungsjahr ist das dem Auditjahr vorhergehende Jahr!" sqref="J13" xr:uid="{00000000-0002-0000-0100-000004000000}">
      <formula1>2015</formula1>
      <formula2>2085</formula2>
    </dataValidation>
    <dataValidation type="date" errorStyle="information" allowBlank="1" showInputMessage="1" showErrorMessage="1" errorTitle="Erstelldatum" error="Bitte geben Sie das Erstelldatum in der Form TT.MM.JJJJ an. Das Erstelldatum ist das Datum der letzten Eingabe." sqref="J15" xr:uid="{00000000-0002-0000-0100-000005000000}">
      <formula1>42664</formula1>
      <formula2>68194</formula2>
    </dataValidation>
    <dataValidation type="textLength" errorStyle="information" allowBlank="1" showInputMessage="1" showErrorMessage="1" errorTitle="Registriernummer" error="Hier sind die  Zahlen der Registriernummer einzugeben. Ihre Registriernummer finden Sie z.B. im Betreff von  Mails, die Sie von ClarCert erhalten. Die Reg.-Nr. besteht aus der Zeichenfolge &quot;ZFD-&quot; gefolgt von drei Zahlen." sqref="G8" xr:uid="{00000000-0002-0000-0100-000006000000}">
      <formula1>3</formula1>
      <formula2>3</formula2>
    </dataValidation>
    <dataValidation type="decimal" allowBlank="1" showInputMessage="1" showErrorMessage="1" errorTitle="Ungültige Eingabe" error="Bitte tragen Sie eine Zahl ein!" promptTitle="Berechnung Sollvorgabe" prompt="Die Berechnung der geforderten VK-Zahl erfolgt auf Basis der ausgewählten Zentrumsart (Zelle D8) sowie der Anzahl an chirurgischen Eingriffen am av-Zugang (Zelle H32). _x000a_Erst wenn diese Eingaben korrekt sind, stimmt auch die Anmerkung in Zelle I18." sqref="H18" xr:uid="{00000000-0002-0000-0100-000007000000}">
      <formula1>0</formula1>
      <formula2>98999999</formula2>
    </dataValidation>
    <dataValidation type="decimal" allowBlank="1" showInputMessage="1" showErrorMessage="1" errorTitle="Ungültige Eingabe" error="Bitte tragen Sie eine Zahl ein!" promptTitle="Ausfüllhinweis" prompt="Beispiele für OPS-Codes_x000a_• 5-394.5_x000a_• 5-394.6_x000a__x000a_Da die Codierung unterschiedlich erfolgt, werden keine konkreten OPS-Codes vorgegeben. Die Überprüfung der Fälle erfolgt stichprobenhaft im Audit." sqref="H35" xr:uid="{1C4C0896-48A3-40B5-B009-8AEC76EFA870}">
      <formula1>0</formula1>
      <formula2>999999</formula2>
    </dataValidation>
    <dataValidation type="decimal" allowBlank="1" showInputMessage="1" showErrorMessage="1" errorTitle="Ungültige Eingabe" error="Bitte tragen Sie eine Zahl ein!" promptTitle="Ausfüllhinweis" prompt="Eingriffe bei Revisionen zum Erhalt des Gefäßzugangs _x000a_(Stenose, Aneurysma, shuntinduzierte Handischämie) sind wegen drohender Komplikationen (Thrombose, Blutung, Infektion, Gewebsuntergang) kurzfristig interventionsbedürftig. " sqref="H36" xr:uid="{A753A8BA-5BDD-40C0-82FA-6DA1F3B25788}">
      <formula1>0</formula1>
      <formula2>999999</formula2>
    </dataValidation>
    <dataValidation type="decimal" allowBlank="1" showInputMessage="1" showErrorMessage="1" errorTitle="Ungültige Eingabe" error="Bitte tragen Sie eine Zahl ein!" promptTitle="Ausfüllhinweis" prompt="Beispiele für OPS-Codes: _x000a_• 5-392.1_x000a_• 5-392.3_x000a_•  ggfs. 8.83c.c_x000a__x000a_Da die Codierung unterschiedlich erfolgt, werden keine konkreten OPS-Codes vorgegeben. Die Überprüfung der Fälle erfolgt stichprobenhaft im Audit." sqref="H33" xr:uid="{08F3F0D6-8789-429C-A364-31823FCC3270}">
      <formula1>0</formula1>
      <formula2>999999</formula2>
    </dataValidation>
  </dataValidations>
  <pageMargins left="0.70866141732283472" right="0.70866141732283472" top="0.78740157480314965" bottom="0.78740157480314965" header="0.31496062992125984" footer="0.31496062992125984"/>
  <pageSetup paperSize="9" scale="51"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45311-A0B4-4E11-8562-5DBB607DEB9E}">
  <dimension ref="A1:CS4"/>
  <sheetViews>
    <sheetView workbookViewId="0">
      <selection activeCell="A2" sqref="A2"/>
    </sheetView>
  </sheetViews>
  <sheetFormatPr baseColWidth="10" defaultRowHeight="15" x14ac:dyDescent="0.25"/>
  <sheetData>
    <row r="1" spans="1:97" ht="15" customHeight="1" x14ac:dyDescent="0.25">
      <c r="A1" t="s">
        <v>142</v>
      </c>
      <c r="B1" t="s">
        <v>143</v>
      </c>
      <c r="C1" t="s">
        <v>32</v>
      </c>
      <c r="D1" t="s">
        <v>42</v>
      </c>
      <c r="E1" t="s">
        <v>29</v>
      </c>
      <c r="F1" t="s">
        <v>22</v>
      </c>
      <c r="G1" t="s">
        <v>144</v>
      </c>
      <c r="H1" t="s">
        <v>8</v>
      </c>
      <c r="I1" t="s">
        <v>6</v>
      </c>
      <c r="J1" t="s">
        <v>110</v>
      </c>
      <c r="K1" t="s">
        <v>111</v>
      </c>
      <c r="L1" t="s">
        <v>112</v>
      </c>
      <c r="M1" t="s">
        <v>139</v>
      </c>
      <c r="N1" t="s">
        <v>102</v>
      </c>
      <c r="O1" t="s">
        <v>103</v>
      </c>
      <c r="P1" t="s">
        <v>113</v>
      </c>
      <c r="Q1" t="s">
        <v>114</v>
      </c>
      <c r="R1" t="s">
        <v>211</v>
      </c>
      <c r="S1" t="s">
        <v>212</v>
      </c>
      <c r="T1" t="s">
        <v>213</v>
      </c>
      <c r="U1" t="s">
        <v>214</v>
      </c>
      <c r="V1" t="s">
        <v>115</v>
      </c>
      <c r="W1" t="s">
        <v>116</v>
      </c>
      <c r="X1" t="s">
        <v>121</v>
      </c>
      <c r="Y1" t="s">
        <v>145</v>
      </c>
      <c r="Z1" t="s">
        <v>146</v>
      </c>
      <c r="AA1" t="s">
        <v>122</v>
      </c>
      <c r="AB1" t="s">
        <v>147</v>
      </c>
      <c r="AC1" t="s">
        <v>148</v>
      </c>
      <c r="AD1" t="s">
        <v>149</v>
      </c>
      <c r="AE1" t="s">
        <v>150</v>
      </c>
      <c r="AF1" t="s">
        <v>100</v>
      </c>
      <c r="AG1" s="67" t="s">
        <v>151</v>
      </c>
      <c r="AH1" s="67" t="s">
        <v>152</v>
      </c>
      <c r="AI1" s="67" t="s">
        <v>153</v>
      </c>
      <c r="AJ1" s="67" t="s">
        <v>154</v>
      </c>
      <c r="AK1" s="67" t="s">
        <v>155</v>
      </c>
      <c r="AL1" s="67" t="s">
        <v>156</v>
      </c>
      <c r="AM1" s="67" t="s">
        <v>157</v>
      </c>
      <c r="AN1" s="67" t="s">
        <v>158</v>
      </c>
      <c r="AO1" s="67" t="s">
        <v>159</v>
      </c>
      <c r="AP1" s="67" t="s">
        <v>160</v>
      </c>
      <c r="AQ1" s="67" t="s">
        <v>161</v>
      </c>
      <c r="AR1" s="67" t="s">
        <v>162</v>
      </c>
      <c r="AS1" s="67" t="s">
        <v>163</v>
      </c>
      <c r="AT1" s="67" t="s">
        <v>164</v>
      </c>
      <c r="AU1" t="s">
        <v>98</v>
      </c>
      <c r="AV1" t="s">
        <v>99</v>
      </c>
      <c r="AW1" s="67" t="s">
        <v>165</v>
      </c>
      <c r="AX1" s="67" t="s">
        <v>166</v>
      </c>
      <c r="AY1" s="67" t="s">
        <v>167</v>
      </c>
      <c r="AZ1" s="67" t="s">
        <v>168</v>
      </c>
      <c r="BA1" t="s">
        <v>169</v>
      </c>
      <c r="BB1" t="s">
        <v>170</v>
      </c>
      <c r="BC1" t="s">
        <v>171</v>
      </c>
      <c r="BD1" t="s">
        <v>172</v>
      </c>
      <c r="BE1" t="s">
        <v>173</v>
      </c>
      <c r="BF1" t="s">
        <v>174</v>
      </c>
      <c r="BG1" t="s">
        <v>175</v>
      </c>
      <c r="BH1" t="s">
        <v>176</v>
      </c>
      <c r="BI1" t="s">
        <v>177</v>
      </c>
      <c r="BJ1" t="s">
        <v>178</v>
      </c>
      <c r="BK1" t="s">
        <v>219</v>
      </c>
      <c r="BL1" t="s">
        <v>218</v>
      </c>
      <c r="BM1" t="s">
        <v>217</v>
      </c>
      <c r="BN1" t="s">
        <v>216</v>
      </c>
      <c r="BO1" t="s">
        <v>179</v>
      </c>
      <c r="BP1" t="s">
        <v>180</v>
      </c>
      <c r="BQ1" t="s">
        <v>181</v>
      </c>
      <c r="BR1" t="s">
        <v>182</v>
      </c>
      <c r="BS1" t="s">
        <v>183</v>
      </c>
      <c r="BT1" t="s">
        <v>184</v>
      </c>
      <c r="BU1" t="s">
        <v>185</v>
      </c>
      <c r="BV1" t="s">
        <v>186</v>
      </c>
      <c r="BW1" t="s">
        <v>187</v>
      </c>
      <c r="BX1" t="s">
        <v>188</v>
      </c>
      <c r="BY1" t="s">
        <v>189</v>
      </c>
      <c r="BZ1" s="67" t="s">
        <v>190</v>
      </c>
      <c r="CA1" s="67" t="s">
        <v>191</v>
      </c>
      <c r="CB1" s="67" t="s">
        <v>192</v>
      </c>
      <c r="CC1" s="67" t="s">
        <v>193</v>
      </c>
      <c r="CD1" s="67" t="s">
        <v>194</v>
      </c>
      <c r="CE1" s="67" t="s">
        <v>195</v>
      </c>
      <c r="CF1" s="67" t="s">
        <v>196</v>
      </c>
      <c r="CG1" s="67" t="s">
        <v>197</v>
      </c>
      <c r="CH1" s="67" t="s">
        <v>198</v>
      </c>
      <c r="CI1" s="67" t="s">
        <v>199</v>
      </c>
      <c r="CJ1" s="67" t="s">
        <v>200</v>
      </c>
      <c r="CK1" s="67" t="s">
        <v>201</v>
      </c>
      <c r="CL1" s="67" t="s">
        <v>202</v>
      </c>
      <c r="CM1" s="67" t="s">
        <v>203</v>
      </c>
      <c r="CN1" t="s">
        <v>204</v>
      </c>
      <c r="CO1" t="s">
        <v>205</v>
      </c>
      <c r="CP1" s="67" t="s">
        <v>206</v>
      </c>
      <c r="CQ1" s="67" t="s">
        <v>207</v>
      </c>
      <c r="CR1" s="67" t="s">
        <v>208</v>
      </c>
      <c r="CS1" s="67" t="s">
        <v>209</v>
      </c>
    </row>
    <row r="2" spans="1:97" x14ac:dyDescent="0.25">
      <c r="A2" t="s">
        <v>210</v>
      </c>
      <c r="B2" t="str">
        <f>IF(Kennzahlenbogen!G8="","",Kennzahlenbogen!G8)</f>
        <v/>
      </c>
      <c r="C2" t="str">
        <f>IF(Kennzahlenbogen!D6="","",Kennzahlenbogen!D6)</f>
        <v/>
      </c>
      <c r="D2" t="str">
        <f>IF(Kennzahlenbogen!D8="","",Kennzahlenbogen!D8)</f>
        <v/>
      </c>
      <c r="E2" t="str">
        <f>IF(Kennzahlenbogen!J11="","",Kennzahlenbogen!J11)</f>
        <v/>
      </c>
      <c r="F2" t="str">
        <f>IF(Kennzahlenbogen!J13="","",Kennzahlenbogen!J13)</f>
        <v/>
      </c>
      <c r="G2" s="69" t="str">
        <f>IF(Kennzahlenbogen!J15="","",Kennzahlenbogen!J15)</f>
        <v/>
      </c>
      <c r="H2" t="str">
        <f>IF(Kennzahlenbogen!$H18="","",Kennzahlenbogen!$H18)</f>
        <v/>
      </c>
      <c r="I2" t="str">
        <f>IF(Kennzahlenbogen!$H19="","",Kennzahlenbogen!$H19)</f>
        <v/>
      </c>
      <c r="J2" t="str">
        <f>IF(Kennzahlenbogen!$H20="","",Kennzahlenbogen!$H20)</f>
        <v/>
      </c>
      <c r="K2" t="str">
        <f>IF(Kennzahlenbogen!$H21="","",Kennzahlenbogen!$H21)</f>
        <v/>
      </c>
      <c r="L2" t="str">
        <f>IF(Kennzahlenbogen!$H22="","",Kennzahlenbogen!$H22)</f>
        <v/>
      </c>
      <c r="M2" t="str">
        <f>IF(Kennzahlenbogen!$H23="","",Kennzahlenbogen!$H23)</f>
        <v/>
      </c>
      <c r="N2" t="str">
        <f>IF(Kennzahlenbogen!$H24="","",Kennzahlenbogen!$H24)</f>
        <v/>
      </c>
      <c r="O2" t="str">
        <f>IF(Kennzahlenbogen!$H25="","",Kennzahlenbogen!$H25)</f>
        <v/>
      </c>
      <c r="P2" t="str">
        <f>IF(Kennzahlenbogen!$H26="","",Kennzahlenbogen!$H26)</f>
        <v/>
      </c>
      <c r="Q2" t="str">
        <f>IF(Kennzahlenbogen!$H27="","",Kennzahlenbogen!$H27)</f>
        <v/>
      </c>
      <c r="R2" t="str">
        <f>IF(Kennzahlenbogen!$H28="","",Kennzahlenbogen!$H28)</f>
        <v/>
      </c>
      <c r="S2" t="str">
        <f>IF(Kennzahlenbogen!$H29="","",Kennzahlenbogen!$H29)</f>
        <v/>
      </c>
      <c r="T2" t="str">
        <f>IF(Kennzahlenbogen!$H30="","",Kennzahlenbogen!$H30)</f>
        <v/>
      </c>
      <c r="U2" t="str">
        <f>IF(Kennzahlenbogen!$H31="","",Kennzahlenbogen!$H31)</f>
        <v/>
      </c>
      <c r="V2" s="70" t="s">
        <v>215</v>
      </c>
      <c r="W2" s="70" t="s">
        <v>215</v>
      </c>
      <c r="X2" t="str">
        <f>IF(Kennzahlenbogen!$H32="","",Kennzahlenbogen!$H32)</f>
        <v/>
      </c>
      <c r="Y2" t="str">
        <f>IF(Kennzahlenbogen!$H33="","",Kennzahlenbogen!$H33)</f>
        <v/>
      </c>
      <c r="Z2" t="str">
        <f>IF(Kennzahlenbogen!$H34="","",Kennzahlenbogen!$H34)</f>
        <v/>
      </c>
      <c r="AA2" t="str">
        <f>IF(Kennzahlenbogen!$H35="","",Kennzahlenbogen!$H35)</f>
        <v/>
      </c>
      <c r="AB2" t="str">
        <f>IF(Kennzahlenbogen!$H36="","",Kennzahlenbogen!$H36)</f>
        <v/>
      </c>
      <c r="AC2" t="str">
        <f>IF(Kennzahlenbogen!$H37="","",Kennzahlenbogen!$H37)</f>
        <v/>
      </c>
      <c r="AD2" t="str">
        <f>IF(Kennzahlenbogen!$H38="","",Kennzahlenbogen!$H38)</f>
        <v/>
      </c>
      <c r="AE2" t="str">
        <f>IF(Kennzahlenbogen!$H39="","",Kennzahlenbogen!$H39)</f>
        <v/>
      </c>
      <c r="AF2" t="str">
        <f>IF(Kennzahlenbogen!$H40="","",Kennzahlenbogen!$H40)</f>
        <v/>
      </c>
      <c r="AG2" t="str">
        <f>IF(Kennzahlenbogen!$H41="","",Kennzahlenbogen!$H41)</f>
        <v/>
      </c>
      <c r="AH2" t="str">
        <f>IF(Kennzahlenbogen!$H42="","",Kennzahlenbogen!$H42)</f>
        <v/>
      </c>
      <c r="AI2" t="str">
        <f>IF(Kennzahlenbogen!$H43="","",Kennzahlenbogen!$H43)</f>
        <v/>
      </c>
      <c r="AJ2" t="str">
        <f>IF(Kennzahlenbogen!$H44="","",Kennzahlenbogen!$H44)</f>
        <v/>
      </c>
      <c r="AK2" t="str">
        <f>IF(Kennzahlenbogen!$H45="","",Kennzahlenbogen!$H45)</f>
        <v/>
      </c>
      <c r="AL2" t="str">
        <f>IF(Kennzahlenbogen!$H46="","",Kennzahlenbogen!$H46)</f>
        <v/>
      </c>
      <c r="AM2" t="str">
        <f>IF(Kennzahlenbogen!$H47="","",Kennzahlenbogen!$H47)</f>
        <v/>
      </c>
      <c r="AN2" t="str">
        <f>IF(Kennzahlenbogen!$H48="","",Kennzahlenbogen!$H48)</f>
        <v/>
      </c>
      <c r="AO2" t="str">
        <f>IF(Kennzahlenbogen!$H49="","",Kennzahlenbogen!$H49)</f>
        <v/>
      </c>
      <c r="AP2" t="str">
        <f>IF(Kennzahlenbogen!$H50="","",Kennzahlenbogen!$H50)</f>
        <v/>
      </c>
      <c r="AQ2" t="str">
        <f>IF(Kennzahlenbogen!$H51="","",Kennzahlenbogen!$H51)</f>
        <v/>
      </c>
      <c r="AR2" t="str">
        <f>IF(Kennzahlenbogen!$H52="","",Kennzahlenbogen!$H52)</f>
        <v/>
      </c>
      <c r="AS2" t="str">
        <f>IF(Kennzahlenbogen!$H53="","",Kennzahlenbogen!$H53)</f>
        <v/>
      </c>
      <c r="AT2" t="str">
        <f>IF(Kennzahlenbogen!$H54="","",Kennzahlenbogen!$H54)</f>
        <v/>
      </c>
      <c r="AU2" t="str">
        <f>IF(Kennzahlenbogen!$H55="","",Kennzahlenbogen!$H55)</f>
        <v/>
      </c>
      <c r="AV2" t="str">
        <f>IF(Kennzahlenbogen!$H56="","",Kennzahlenbogen!$H56)</f>
        <v/>
      </c>
      <c r="AW2" t="str">
        <f>IF(Kennzahlenbogen!$H57="","",Kennzahlenbogen!$H57)</f>
        <v/>
      </c>
      <c r="AX2" t="str">
        <f>IF(Kennzahlenbogen!$H58="","",Kennzahlenbogen!$H58)</f>
        <v/>
      </c>
      <c r="AY2" t="str">
        <f>IF(Kennzahlenbogen!$H59="","",Kennzahlenbogen!$H59)</f>
        <v/>
      </c>
      <c r="AZ2" t="str">
        <f>IF(Kennzahlenbogen!$H60="","",Kennzahlenbogen!$H60)</f>
        <v/>
      </c>
      <c r="BA2" t="str">
        <f>IF(Kennzahlenbogen!$J18="","",Kennzahlenbogen!$J18)</f>
        <v/>
      </c>
      <c r="BB2" t="str">
        <f>IF(Kennzahlenbogen!$J19="","",Kennzahlenbogen!$J19)</f>
        <v/>
      </c>
      <c r="BC2" t="str">
        <f>IF(Kennzahlenbogen!$J20="","",Kennzahlenbogen!$J20)</f>
        <v xml:space="preserve">Bitte bei Erstzertifizierung hier im Kommentarfeld klar definieren, welcher Datenzeitraum angegeben wurde. Bei Re-Zertifizierung kann dieser Kommentar gelöscht werden. </v>
      </c>
      <c r="BD2" t="str">
        <f>IF(Kennzahlenbogen!$J21="","",Kennzahlenbogen!$J21)</f>
        <v xml:space="preserve">Bitte bei Erstzertifizierung hier im Kommentarfeld klar definieren, welcher Datenzeitraum angegeben wurde. Bei Re-Zertifizierung kann dieser Kommentar gelöscht werden. </v>
      </c>
      <c r="BE2" t="str">
        <f>IF(Kennzahlenbogen!$J22="","",Kennzahlenbogen!$J22)</f>
        <v xml:space="preserve">Bitte bei Erstzertifizierung hier im Kommentarfeld klar definieren, welcher Datenzeitraum angegeben wurde. Bei Re-Zertifizierung kann dieser Kommentar gelöscht werden. </v>
      </c>
      <c r="BF2" t="str">
        <f>IF(Kennzahlenbogen!$J23="","",Kennzahlenbogen!$J23)</f>
        <v xml:space="preserve">Bitte bei Erstzertifizierung hier im Kommentarfeld klar definieren, welcher Datenzeitraum angegeben wurde. Bei Re-Zertifizierung kann dieser Kommentar gelöscht werden. </v>
      </c>
      <c r="BG2" t="str">
        <f>IF(Kennzahlenbogen!$J24="","",Kennzahlenbogen!$J24)</f>
        <v/>
      </c>
      <c r="BH2" t="str">
        <f>IF(Kennzahlenbogen!$J25="","",Kennzahlenbogen!$J25)</f>
        <v/>
      </c>
      <c r="BI2" t="str">
        <f>IF(Kennzahlenbogen!$J26="","",Kennzahlenbogen!$J26)</f>
        <v xml:space="preserve">Bitte bei Erstzertifizierung hier im Kommentarfeld klar definieren, welcher Datenzeitraum angegeben wurde. Bei Re-Zertifizierung kann dieser Kommentar gelöscht werden. </v>
      </c>
      <c r="BJ2" t="str">
        <f>IF(Kennzahlenbogen!$J27="","",Kennzahlenbogen!$J27)</f>
        <v xml:space="preserve">Bitte bei Erstzertifizierung hier im Kommentarfeld klar definieren, welcher Datenzeitraum angegeben wurde. Bei Re-Zertifizierung kann dieser Kommentar gelöscht werden. </v>
      </c>
      <c r="BK2" t="str">
        <f>IF(Kennzahlenbogen!$J28="","",Kennzahlenbogen!$J28)</f>
        <v xml:space="preserve">Bitte bei Erstzertifizierung hier im Kommentarfeld klar definieren, welcher Datenzeitraum angegeben wurde. Bei Re-Zertifizierung kann dieser Kommentar gelöscht werden. </v>
      </c>
      <c r="BL2" t="str">
        <f>IF(Kennzahlenbogen!$J29="","",Kennzahlenbogen!$J29)</f>
        <v xml:space="preserve">Bitte bei Erstzertifizierung hier im Kommentarfeld klar definieren, welcher Datenzeitraum angegeben wurde. Bei Re-Zertifizierung kann dieser Kommentar gelöscht werden. </v>
      </c>
      <c r="BM2" t="str">
        <f>IF(Kennzahlenbogen!$J30="","",Kennzahlenbogen!$J30)</f>
        <v xml:space="preserve">Bitte bei Erstzertifizierung hier im Kommentarfeld klar definieren, welcher Datenzeitraum angegeben wurde. Bei Re-Zertifizierung kann dieser Kommentar gelöscht werden. </v>
      </c>
      <c r="BN2" t="str">
        <f>IF(Kennzahlenbogen!$J31="","",Kennzahlenbogen!$J31)</f>
        <v xml:space="preserve">Bitte bei Erstzertifizierung hier im Kommentarfeld klar definieren, welcher Datenzeitraum angegeben wurde. Bei Re-Zertifizierung kann dieser Kommentar gelöscht werden. </v>
      </c>
      <c r="BO2" s="70" t="s">
        <v>215</v>
      </c>
      <c r="BP2" s="70" t="s">
        <v>215</v>
      </c>
      <c r="BQ2" t="str">
        <f>IF(Kennzahlenbogen!$J32="","",Kennzahlenbogen!$J32)</f>
        <v/>
      </c>
      <c r="BR2" t="str">
        <f>IF(Kennzahlenbogen!$J33="","",Kennzahlenbogen!$J33)</f>
        <v/>
      </c>
      <c r="BS2" t="str">
        <f>IF(Kennzahlenbogen!$J34="","",Kennzahlenbogen!$J34)</f>
        <v/>
      </c>
      <c r="BT2" t="str">
        <f>IF(Kennzahlenbogen!$J35="","",Kennzahlenbogen!$J35)</f>
        <v/>
      </c>
      <c r="BU2" t="str">
        <f>IF(Kennzahlenbogen!$J36="","",Kennzahlenbogen!$J36)</f>
        <v/>
      </c>
      <c r="BV2" t="str">
        <f>IF(Kennzahlenbogen!$J37="","",Kennzahlenbogen!$J37)</f>
        <v/>
      </c>
      <c r="BW2" t="str">
        <f>IF(Kennzahlenbogen!$J38="","",Kennzahlenbogen!$J38)</f>
        <v/>
      </c>
      <c r="BX2" t="str">
        <f>IF(Kennzahlenbogen!$J39="","",Kennzahlenbogen!$J39)</f>
        <v/>
      </c>
      <c r="BY2" t="str">
        <f>IF(Kennzahlenbogen!$J40="","",Kennzahlenbogen!$J40)</f>
        <v/>
      </c>
      <c r="BZ2" t="str">
        <f>IF(Kennzahlenbogen!$J41="","",Kennzahlenbogen!$J41)</f>
        <v/>
      </c>
      <c r="CA2" t="str">
        <f>IF(Kennzahlenbogen!$J42="","",Kennzahlenbogen!$J42)</f>
        <v/>
      </c>
      <c r="CB2" t="str">
        <f>IF(Kennzahlenbogen!$J43="","",Kennzahlenbogen!$J43)</f>
        <v/>
      </c>
      <c r="CC2" t="str">
        <f>IF(Kennzahlenbogen!$J44="","",Kennzahlenbogen!$J44)</f>
        <v/>
      </c>
      <c r="CD2" t="str">
        <f>IF(Kennzahlenbogen!$J45="","",Kennzahlenbogen!$J45)</f>
        <v/>
      </c>
      <c r="CE2" t="str">
        <f>IF(Kennzahlenbogen!$J46="","",Kennzahlenbogen!$J46)</f>
        <v/>
      </c>
      <c r="CF2" t="str">
        <f>IF(Kennzahlenbogen!$J47="","",Kennzahlenbogen!$J47)</f>
        <v/>
      </c>
      <c r="CG2" t="str">
        <f>IF(Kennzahlenbogen!$J48="","",Kennzahlenbogen!$J48)</f>
        <v/>
      </c>
      <c r="CH2" t="str">
        <f>IF(Kennzahlenbogen!$J49="","",Kennzahlenbogen!$J49)</f>
        <v/>
      </c>
      <c r="CI2" t="str">
        <f>IF(Kennzahlenbogen!$J50="","",Kennzahlenbogen!$J50)</f>
        <v/>
      </c>
      <c r="CJ2" t="str">
        <f>IF(Kennzahlenbogen!$J51="","",Kennzahlenbogen!$J51)</f>
        <v/>
      </c>
      <c r="CK2" t="str">
        <f>IF(Kennzahlenbogen!$J52="","",Kennzahlenbogen!$J52)</f>
        <v/>
      </c>
      <c r="CL2" t="str">
        <f>IF(Kennzahlenbogen!$J53="","",Kennzahlenbogen!$J53)</f>
        <v/>
      </c>
      <c r="CM2" t="str">
        <f>IF(Kennzahlenbogen!$J54="","",Kennzahlenbogen!$J54)</f>
        <v/>
      </c>
      <c r="CN2" t="str">
        <f>IF(Kennzahlenbogen!$J55="","",Kennzahlenbogen!$J55)</f>
        <v/>
      </c>
      <c r="CO2" t="str">
        <f>IF(Kennzahlenbogen!$J56="","",Kennzahlenbogen!$J56)</f>
        <v/>
      </c>
      <c r="CP2" t="str">
        <f>IF(Kennzahlenbogen!$J57="","",Kennzahlenbogen!$J57)</f>
        <v/>
      </c>
      <c r="CQ2" t="str">
        <f>IF(Kennzahlenbogen!$J58="","",Kennzahlenbogen!$J58)</f>
        <v/>
      </c>
      <c r="CR2" t="str">
        <f>IF(Kennzahlenbogen!$J59="","",Kennzahlenbogen!$J59)</f>
        <v/>
      </c>
      <c r="CS2" t="str">
        <f>IF(Kennzahlenbogen!$J60="","",Kennzahlenbogen!$J60)</f>
        <v/>
      </c>
    </row>
    <row r="4" spans="1:97" x14ac:dyDescent="0.25">
      <c r="H4" s="65"/>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Erläuterung</vt:lpstr>
      <vt:lpstr>Kennzahlenbogen</vt:lpstr>
      <vt:lpstr>Daten</vt:lpstr>
      <vt:lpstr>Kennzahlenbogen!Druckbereich</vt:lpstr>
      <vt:lpstr>Kennzahlenbogen!Drucktitel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Jelena Milovac</dc:creator>
  <cp:lastModifiedBy>ClarCert - Stefanie Fink</cp:lastModifiedBy>
  <cp:lastPrinted>2017-09-05T06:38:42Z</cp:lastPrinted>
  <dcterms:created xsi:type="dcterms:W3CDTF">2016-10-19T08:58:36Z</dcterms:created>
  <dcterms:modified xsi:type="dcterms:W3CDTF">2022-12-12T07:15:29Z</dcterms:modified>
</cp:coreProperties>
</file>