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K:\07_fachgesellschaften\_dgooc\11_module\schulter\"/>
    </mc:Choice>
  </mc:AlternateContent>
  <xr:revisionPtr revIDLastSave="0" documentId="13_ncr:1_{8080E9EA-E7FC-4D4C-9684-BD28334CB7AA}" xr6:coauthVersionLast="47" xr6:coauthVersionMax="47" xr10:uidLastSave="{00000000-0000-0000-0000-000000000000}"/>
  <workbookProtection workbookAlgorithmName="SHA-512" workbookHashValue="WZ2sd7O7WJepbhCJOQZUVV/pMrYL8xmbR0/0Yc1Z66aWWw410h2RU2qYoRTROXhYucbhNau8LxOeYloXZVijYA==" workbookSaltValue="Q7xMv6HERJW3KQYZTzUrwA==" workbookSpinCount="100000" lockStructure="1"/>
  <bookViews>
    <workbookView xWindow="28680" yWindow="-120" windowWidth="29040" windowHeight="16440" xr2:uid="{00000000-000D-0000-FFFF-FFFF00000000}"/>
  </bookViews>
  <sheets>
    <sheet name="Vorwort &amp; Inhaltsverzeichnis" sheetId="4" r:id="rId1"/>
    <sheet name="Allgemeine Angaben" sheetId="5" r:id="rId2"/>
    <sheet name="2.2.3 Fallzahlen" sheetId="7" r:id="rId3"/>
    <sheet name="Zusammenfassung" sheetId="16" r:id="rId4"/>
    <sheet name="QI Schulter" sheetId="11" r:id="rId5"/>
    <sheet name="Hilfstabelle" sheetId="8" state="hidden" r:id="rId6"/>
    <sheet name="Daten_Basis,QI" sheetId="20" state="hidden" r:id="rId7"/>
    <sheet name="Daten_HO-Fallzahlen" sheetId="21" state="hidden" r:id="rId8"/>
  </sheets>
  <definedNames>
    <definedName name="_Toc427073303" localSheetId="2">'2.2.3 Fallzahlen'!#REF!</definedName>
    <definedName name="auswahl">Hilfstabelle!$B$10:$B$11</definedName>
    <definedName name="AuswahllisteOperateure">Hilfstabelle!$B$4:INDEX(Hilfstabelle!$B$4:$B$6,IF('Allgemeine Angaben'!$J$8=Hilfstabelle!$D$4,2,3))</definedName>
    <definedName name="AuswahllisteSonderregelung">INDEX(Hilfstabelle!$J$2:$J$3,IF('Allgemeine Angaben'!$J$8=Hilfstabelle!$D$4,1,2)):'Hilfstabelle'!$J$5</definedName>
    <definedName name="Leerzelle">Hilfstabelle!$B$26</definedName>
    <definedName name="ListeOperateure">Hilfstabelle!$M$8:INDEX(Hilfstabelle!$M$8:$M$33,COUNTA('Allgemeine Angaben'!$E$19:$E$28))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Angaben'!$K$10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0" l="1"/>
  <c r="GO2" i="20" l="1"/>
  <c r="GN2" i="20"/>
  <c r="GJ2" i="20"/>
  <c r="EY2" i="20"/>
  <c r="EX2" i="20"/>
  <c r="GP2" i="20"/>
  <c r="ET2" i="20"/>
  <c r="G11" i="21" l="1"/>
  <c r="F11" i="21"/>
  <c r="E11" i="21"/>
  <c r="D11" i="21"/>
  <c r="C11" i="21"/>
  <c r="B11" i="21"/>
  <c r="A11" i="21"/>
  <c r="G10" i="21"/>
  <c r="F10" i="21"/>
  <c r="E10" i="21"/>
  <c r="D10" i="21"/>
  <c r="C10" i="21"/>
  <c r="B10" i="21"/>
  <c r="A10" i="21"/>
  <c r="G9" i="21"/>
  <c r="F9" i="21"/>
  <c r="E9" i="21"/>
  <c r="D9" i="21"/>
  <c r="C9" i="21"/>
  <c r="B9" i="21"/>
  <c r="A9" i="21"/>
  <c r="G8" i="21"/>
  <c r="F8" i="21"/>
  <c r="E8" i="21"/>
  <c r="D8" i="21"/>
  <c r="C8" i="21"/>
  <c r="B8" i="21"/>
  <c r="A8" i="21"/>
  <c r="G7" i="21"/>
  <c r="F7" i="21"/>
  <c r="E7" i="21"/>
  <c r="D7" i="21"/>
  <c r="C7" i="21"/>
  <c r="B7" i="21"/>
  <c r="A7" i="21"/>
  <c r="G6" i="21"/>
  <c r="F6" i="21"/>
  <c r="E6" i="21"/>
  <c r="D6" i="21"/>
  <c r="C6" i="21"/>
  <c r="B6" i="21"/>
  <c r="A6" i="21"/>
  <c r="F5" i="21"/>
  <c r="E5" i="21"/>
  <c r="D5" i="21"/>
  <c r="C5" i="21"/>
  <c r="B5" i="21"/>
  <c r="A5" i="21"/>
  <c r="G4" i="21"/>
  <c r="F4" i="21"/>
  <c r="E4" i="21"/>
  <c r="D4" i="21"/>
  <c r="C4" i="21"/>
  <c r="B4" i="21"/>
  <c r="A4" i="21"/>
  <c r="G3" i="21"/>
  <c r="F3" i="21"/>
  <c r="E3" i="21"/>
  <c r="D3" i="21"/>
  <c r="C3" i="21"/>
  <c r="B3" i="21"/>
  <c r="A3" i="21"/>
  <c r="G2" i="21"/>
  <c r="F2" i="21"/>
  <c r="E2" i="21"/>
  <c r="D2" i="21"/>
  <c r="C2" i="21"/>
  <c r="B2" i="21"/>
  <c r="A2" i="21"/>
  <c r="J1" i="21"/>
  <c r="I1" i="21"/>
  <c r="H1" i="21"/>
  <c r="GI2" i="20"/>
  <c r="GH2" i="20"/>
  <c r="GD2" i="20"/>
  <c r="GC2" i="20"/>
  <c r="GB2" i="20"/>
  <c r="FX2" i="20"/>
  <c r="FW2" i="20"/>
  <c r="FV2" i="20"/>
  <c r="FR2" i="20"/>
  <c r="FQ2" i="20"/>
  <c r="FP2" i="20"/>
  <c r="FL2" i="20"/>
  <c r="FK2" i="20"/>
  <c r="FJ2" i="20"/>
  <c r="FF2" i="20"/>
  <c r="FE2" i="20"/>
  <c r="FD2" i="20"/>
  <c r="EZ2" i="20"/>
  <c r="ES2" i="20"/>
  <c r="ER2" i="20"/>
  <c r="EN2" i="20"/>
  <c r="EM2" i="20"/>
  <c r="EL2" i="20"/>
  <c r="EH2" i="20"/>
  <c r="EG2" i="20"/>
  <c r="EF2" i="20"/>
  <c r="EB2" i="20"/>
  <c r="EA2" i="20"/>
  <c r="DZ2" i="20"/>
  <c r="DV2" i="20"/>
  <c r="DU2" i="20"/>
  <c r="DT2" i="20"/>
  <c r="DP2" i="20"/>
  <c r="DO2" i="20"/>
  <c r="DN2" i="20"/>
  <c r="DJ2" i="20"/>
  <c r="DI2" i="20"/>
  <c r="DH2" i="20"/>
  <c r="DD2" i="20"/>
  <c r="DC2" i="20"/>
  <c r="DB2" i="20"/>
  <c r="CX2" i="20"/>
  <c r="CW2" i="20"/>
  <c r="CV2" i="20"/>
  <c r="CR2" i="20"/>
  <c r="CQ2" i="20"/>
  <c r="CP2" i="20"/>
  <c r="CL2" i="20"/>
  <c r="CK2" i="20"/>
  <c r="CJ2" i="20"/>
  <c r="CF2" i="20"/>
  <c r="CE2" i="20"/>
  <c r="CD2" i="20"/>
  <c r="BZ2" i="20"/>
  <c r="BY2" i="20"/>
  <c r="BX2" i="20"/>
  <c r="BT2" i="20"/>
  <c r="BS2" i="20"/>
  <c r="BR2" i="20"/>
  <c r="BN2" i="20"/>
  <c r="BM2" i="20"/>
  <c r="BL2" i="20"/>
  <c r="BH2" i="20"/>
  <c r="BG2" i="20"/>
  <c r="BF2" i="20"/>
  <c r="BB2" i="20"/>
  <c r="BA2" i="20"/>
  <c r="AZ2" i="20"/>
  <c r="AV2" i="20"/>
  <c r="AU2" i="20"/>
  <c r="AT2" i="20"/>
  <c r="AP2" i="20"/>
  <c r="AO2" i="20"/>
  <c r="AN2" i="20"/>
  <c r="AJ2" i="20"/>
  <c r="AI2" i="20"/>
  <c r="AH2" i="20"/>
  <c r="W2" i="20"/>
  <c r="V2" i="20"/>
  <c r="K2" i="20"/>
  <c r="J2" i="20"/>
  <c r="I2" i="20"/>
  <c r="H2" i="20"/>
  <c r="G2" i="20"/>
  <c r="F2" i="20"/>
  <c r="E2" i="20"/>
  <c r="D2" i="20"/>
  <c r="C2" i="20"/>
  <c r="B2" i="20"/>
  <c r="A2" i="20"/>
  <c r="L17" i="8"/>
  <c r="K17" i="8"/>
  <c r="J17" i="8"/>
  <c r="L16" i="8"/>
  <c r="K16" i="8"/>
  <c r="J16" i="8"/>
  <c r="L15" i="8"/>
  <c r="K15" i="8"/>
  <c r="J15" i="8"/>
  <c r="L14" i="8"/>
  <c r="K14" i="8"/>
  <c r="J14" i="8"/>
  <c r="L13" i="8"/>
  <c r="K13" i="8"/>
  <c r="J13" i="8"/>
  <c r="L12" i="8"/>
  <c r="K12" i="8"/>
  <c r="J12" i="8"/>
  <c r="M11" i="8"/>
  <c r="L11" i="8"/>
  <c r="K11" i="8"/>
  <c r="J11" i="8"/>
  <c r="L10" i="8"/>
  <c r="K10" i="8"/>
  <c r="J10" i="8"/>
  <c r="L9" i="8"/>
  <c r="K9" i="8"/>
  <c r="J9" i="8"/>
  <c r="L8" i="8"/>
  <c r="K8" i="8"/>
  <c r="J8" i="8"/>
  <c r="B6" i="8"/>
  <c r="B5" i="8"/>
  <c r="P3" i="8"/>
  <c r="I31" i="16"/>
  <c r="H31" i="16"/>
  <c r="J11" i="21" s="1"/>
  <c r="G31" i="16"/>
  <c r="I11" i="21" s="1"/>
  <c r="D31" i="16"/>
  <c r="C31" i="16"/>
  <c r="I30" i="16"/>
  <c r="H30" i="16"/>
  <c r="J10" i="21" s="1"/>
  <c r="G30" i="16"/>
  <c r="I10" i="21" s="1"/>
  <c r="D30" i="16"/>
  <c r="C30" i="16"/>
  <c r="I29" i="16"/>
  <c r="H29" i="16"/>
  <c r="J9" i="21" s="1"/>
  <c r="G29" i="16"/>
  <c r="I9" i="21" s="1"/>
  <c r="D29" i="16"/>
  <c r="C29" i="16"/>
  <c r="I28" i="16"/>
  <c r="H28" i="16"/>
  <c r="J8" i="21" s="1"/>
  <c r="G28" i="16"/>
  <c r="I8" i="21" s="1"/>
  <c r="D28" i="16"/>
  <c r="C28" i="16"/>
  <c r="I27" i="16"/>
  <c r="H27" i="16"/>
  <c r="J7" i="21" s="1"/>
  <c r="G27" i="16"/>
  <c r="I7" i="21" s="1"/>
  <c r="D27" i="16"/>
  <c r="C27" i="16"/>
  <c r="I26" i="16"/>
  <c r="H26" i="16"/>
  <c r="J6" i="21" s="1"/>
  <c r="G26" i="16"/>
  <c r="I6" i="21" s="1"/>
  <c r="D26" i="16"/>
  <c r="C26" i="16"/>
  <c r="I25" i="16"/>
  <c r="H25" i="16"/>
  <c r="J5" i="21" s="1"/>
  <c r="G25" i="16"/>
  <c r="I5" i="21" s="1"/>
  <c r="D25" i="16"/>
  <c r="C25" i="16"/>
  <c r="I24" i="16"/>
  <c r="H24" i="16"/>
  <c r="J4" i="21" s="1"/>
  <c r="G24" i="16"/>
  <c r="I4" i="21" s="1"/>
  <c r="D24" i="16"/>
  <c r="C24" i="16"/>
  <c r="I23" i="16"/>
  <c r="H23" i="16"/>
  <c r="J3" i="21" s="1"/>
  <c r="G23" i="16"/>
  <c r="I3" i="21" s="1"/>
  <c r="D23" i="16"/>
  <c r="C23" i="16"/>
  <c r="I22" i="16"/>
  <c r="H22" i="16"/>
  <c r="J2" i="21" s="1"/>
  <c r="G22" i="16"/>
  <c r="I2" i="21" s="1"/>
  <c r="D22" i="16"/>
  <c r="C22" i="16"/>
  <c r="I9" i="16"/>
  <c r="G9" i="16"/>
  <c r="O21" i="7"/>
  <c r="F13" i="11" s="1"/>
  <c r="O20" i="7"/>
  <c r="F12" i="11" s="1"/>
  <c r="O15" i="7"/>
  <c r="O14" i="7"/>
  <c r="F10" i="11" s="1"/>
  <c r="O9" i="7"/>
  <c r="F9" i="11" s="1"/>
  <c r="O8" i="7"/>
  <c r="F8" i="11" s="1"/>
  <c r="D5" i="7"/>
  <c r="N4" i="7"/>
  <c r="M4" i="7"/>
  <c r="L4" i="7"/>
  <c r="K4" i="7"/>
  <c r="J4" i="7"/>
  <c r="I4" i="7"/>
  <c r="H4" i="7"/>
  <c r="G4" i="7"/>
  <c r="F4" i="7"/>
  <c r="E4" i="7"/>
  <c r="N3" i="7"/>
  <c r="M3" i="7"/>
  <c r="L3" i="7"/>
  <c r="K3" i="7"/>
  <c r="J3" i="7"/>
  <c r="I3" i="7"/>
  <c r="H3" i="7"/>
  <c r="G3" i="7"/>
  <c r="F3" i="7"/>
  <c r="E3" i="7"/>
  <c r="G31" i="11" l="1"/>
  <c r="M8" i="8"/>
  <c r="M17" i="8"/>
  <c r="M10" i="8"/>
  <c r="M9" i="8"/>
  <c r="S2" i="20"/>
  <c r="F11" i="11"/>
  <c r="M12" i="8"/>
  <c r="M13" i="8"/>
  <c r="M14" i="8"/>
  <c r="M15" i="8"/>
  <c r="M16" i="8"/>
  <c r="Y2" i="20"/>
  <c r="AB2" i="20"/>
  <c r="F23" i="7"/>
  <c r="AC2" i="20"/>
  <c r="E5" i="7"/>
  <c r="F22" i="16" s="1"/>
  <c r="H2" i="21" s="1"/>
  <c r="I5" i="7"/>
  <c r="F26" i="16" s="1"/>
  <c r="H6" i="21" s="1"/>
  <c r="M5" i="7"/>
  <c r="F30" i="16" s="1"/>
  <c r="H10" i="21" s="1"/>
  <c r="R2" i="20"/>
  <c r="F17" i="7"/>
  <c r="G38" i="11"/>
  <c r="F11" i="7"/>
  <c r="I5" i="16"/>
  <c r="I8" i="16"/>
  <c r="O2" i="20"/>
  <c r="T2" i="20"/>
  <c r="I13" i="16"/>
  <c r="AA2" i="20"/>
  <c r="Q2" i="20"/>
  <c r="U2" i="20"/>
  <c r="F5" i="7"/>
  <c r="F23" i="16" s="1"/>
  <c r="J5" i="7"/>
  <c r="F27" i="16" s="1"/>
  <c r="H7" i="21" s="1"/>
  <c r="I32" i="16"/>
  <c r="N5" i="7"/>
  <c r="F31" i="16" s="1"/>
  <c r="H11" i="21" s="1"/>
  <c r="G5" i="7"/>
  <c r="F24" i="16" s="1"/>
  <c r="H4" i="21" s="1"/>
  <c r="K5" i="7"/>
  <c r="F28" i="16" s="1"/>
  <c r="H8" i="21" s="1"/>
  <c r="H32" i="16"/>
  <c r="H5" i="7"/>
  <c r="F25" i="16" s="1"/>
  <c r="L5" i="7"/>
  <c r="F29" i="16" s="1"/>
  <c r="H9" i="21" s="1"/>
  <c r="G32" i="16"/>
  <c r="G36" i="11" l="1"/>
  <c r="CY2" i="20" s="1"/>
  <c r="G33" i="11"/>
  <c r="H33" i="11" s="1"/>
  <c r="G32" i="11"/>
  <c r="G47" i="11"/>
  <c r="FM2" i="20" s="1"/>
  <c r="G44" i="11"/>
  <c r="G35" i="11"/>
  <c r="CS2" i="20" s="1"/>
  <c r="G34" i="11"/>
  <c r="CM2" i="20" s="1"/>
  <c r="G40" i="11"/>
  <c r="DW2" i="20" s="1"/>
  <c r="G41" i="11"/>
  <c r="EC2" i="20" s="1"/>
  <c r="Z2" i="20"/>
  <c r="G43" i="11"/>
  <c r="G42" i="11"/>
  <c r="EI2" i="20" s="1"/>
  <c r="G45" i="11"/>
  <c r="H45" i="11" s="1"/>
  <c r="G39" i="11"/>
  <c r="H39" i="11" s="1"/>
  <c r="I39" i="11" s="1"/>
  <c r="DS2" i="20" s="1"/>
  <c r="G51" i="11"/>
  <c r="G46" i="11"/>
  <c r="FG2" i="20" s="1"/>
  <c r="G50" i="11"/>
  <c r="H50" i="11" s="1"/>
  <c r="DK2" i="20"/>
  <c r="X2" i="20"/>
  <c r="G48" i="11"/>
  <c r="H48" i="11" s="1"/>
  <c r="G49" i="11"/>
  <c r="FY2" i="20" s="1"/>
  <c r="F14" i="11"/>
  <c r="G22" i="11" s="1"/>
  <c r="G37" i="11"/>
  <c r="O5" i="7"/>
  <c r="F17" i="11" s="1"/>
  <c r="H5" i="21"/>
  <c r="G5" i="21"/>
  <c r="F32" i="16"/>
  <c r="H3" i="21"/>
  <c r="AD2" i="20" l="1"/>
  <c r="D5" i="16"/>
  <c r="M2" i="20" s="1"/>
  <c r="H44" i="11"/>
  <c r="I44" i="11" s="1"/>
  <c r="EW2" i="20" s="1"/>
  <c r="EU2" i="20"/>
  <c r="H51" i="11"/>
  <c r="I51" i="11" s="1"/>
  <c r="GM2" i="20" s="1"/>
  <c r="GK2" i="20"/>
  <c r="H41" i="11"/>
  <c r="ED2" i="20" s="1"/>
  <c r="H32" i="11"/>
  <c r="CA2" i="20"/>
  <c r="H49" i="11"/>
  <c r="I49" i="11" s="1"/>
  <c r="GA2" i="20" s="1"/>
  <c r="H31" i="11"/>
  <c r="BU2" i="20"/>
  <c r="H40" i="11"/>
  <c r="DX2" i="20" s="1"/>
  <c r="DQ2" i="20"/>
  <c r="DR2" i="20"/>
  <c r="H34" i="11"/>
  <c r="I34" i="11" s="1"/>
  <c r="CO2" i="20" s="1"/>
  <c r="H46" i="11"/>
  <c r="FH2" i="20" s="1"/>
  <c r="H38" i="11"/>
  <c r="DL2" i="20" s="1"/>
  <c r="CG2" i="20"/>
  <c r="GE2" i="20"/>
  <c r="FA2" i="20"/>
  <c r="H35" i="11"/>
  <c r="CT2" i="20" s="1"/>
  <c r="G20" i="11"/>
  <c r="H20" i="11" s="1"/>
  <c r="G21" i="11"/>
  <c r="AQ2" i="20" s="1"/>
  <c r="H36" i="11"/>
  <c r="CZ2" i="20" s="1"/>
  <c r="H47" i="11"/>
  <c r="I47" i="11" s="1"/>
  <c r="FO2" i="20" s="1"/>
  <c r="G23" i="11"/>
  <c r="BC2" i="20" s="1"/>
  <c r="N2" i="20"/>
  <c r="G17" i="11"/>
  <c r="FS2" i="20"/>
  <c r="G24" i="11"/>
  <c r="BI2" i="20" s="1"/>
  <c r="G25" i="11"/>
  <c r="BO2" i="20" s="1"/>
  <c r="H42" i="11"/>
  <c r="I42" i="11" s="1"/>
  <c r="EK2" i="20" s="1"/>
  <c r="DE2" i="20"/>
  <c r="H37" i="11"/>
  <c r="EO2" i="20"/>
  <c r="H43" i="11"/>
  <c r="FZ2" i="20"/>
  <c r="I48" i="11"/>
  <c r="FU2" i="20" s="1"/>
  <c r="FT2" i="20"/>
  <c r="CH2" i="20"/>
  <c r="I33" i="11"/>
  <c r="CI2" i="20" s="1"/>
  <c r="I45" i="11"/>
  <c r="FC2" i="20" s="1"/>
  <c r="FB2" i="20"/>
  <c r="GF2" i="20"/>
  <c r="I50" i="11"/>
  <c r="GG2" i="20" s="1"/>
  <c r="AW2" i="20"/>
  <c r="H22" i="11"/>
  <c r="AE2" i="20" l="1"/>
  <c r="P2" i="20"/>
  <c r="I41" i="11"/>
  <c r="EE2" i="20" s="1"/>
  <c r="EV2" i="20"/>
  <c r="CN2" i="20"/>
  <c r="GL2" i="20"/>
  <c r="H21" i="11"/>
  <c r="AR2" i="20" s="1"/>
  <c r="I31" i="11"/>
  <c r="BW2" i="20" s="1"/>
  <c r="BV2" i="20"/>
  <c r="I32" i="11"/>
  <c r="CC2" i="20" s="1"/>
  <c r="CB2" i="20"/>
  <c r="I40" i="11"/>
  <c r="DY2" i="20" s="1"/>
  <c r="I38" i="11"/>
  <c r="DM2" i="20" s="1"/>
  <c r="I46" i="11"/>
  <c r="FI2" i="20" s="1"/>
  <c r="H23" i="11"/>
  <c r="BD2" i="20" s="1"/>
  <c r="FN2" i="20"/>
  <c r="I35" i="11"/>
  <c r="CU2" i="20" s="1"/>
  <c r="AK2" i="20"/>
  <c r="I36" i="11"/>
  <c r="DA2" i="20" s="1"/>
  <c r="H17" i="11"/>
  <c r="I17" i="11" s="1"/>
  <c r="EJ2" i="20"/>
  <c r="H25" i="11"/>
  <c r="I25" i="11" s="1"/>
  <c r="BQ2" i="20" s="1"/>
  <c r="H24" i="11"/>
  <c r="BJ2" i="20" s="1"/>
  <c r="I43" i="11"/>
  <c r="EQ2" i="20" s="1"/>
  <c r="EP2" i="20"/>
  <c r="I37" i="11"/>
  <c r="DG2" i="20" s="1"/>
  <c r="DF2" i="20"/>
  <c r="I22" i="11"/>
  <c r="AY2" i="20" s="1"/>
  <c r="AX2" i="20"/>
  <c r="AL2" i="20"/>
  <c r="I20" i="11"/>
  <c r="AM2" i="20" s="1"/>
  <c r="I21" i="11" l="1"/>
  <c r="AS2" i="20" s="1"/>
  <c r="I23" i="11"/>
  <c r="BE2" i="20" s="1"/>
  <c r="AF2" i="20"/>
  <c r="BP2" i="20"/>
  <c r="I24" i="11"/>
  <c r="BK2" i="20" s="1"/>
  <c r="AG2" i="20"/>
  <c r="J12" i="11" l="1"/>
  <c r="J13" i="11" s="1"/>
  <c r="K1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K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G10" authorId="0" shapeId="0" xr:uid="{9B80A38D-EAD7-49CF-B77D-0A33E01F3D02}">
      <text>
        <r>
          <rPr>
            <sz val="9"/>
            <color indexed="81"/>
            <rFont val="Segoe UI"/>
            <family val="2"/>
          </rPr>
          <t>z. B. Auditjahr 2018 -Datenjahr 2017 und 2016</t>
        </r>
      </text>
    </comment>
    <comment ref="B19" authorId="0" shapeId="0" xr:uid="{1AB231A2-5963-4E72-BEC1-A8917DD85375}">
      <text>
        <r>
          <rPr>
            <sz val="9"/>
            <color indexed="81"/>
            <rFont val="Segoe UI"/>
            <family val="2"/>
          </rPr>
          <t>Auflistung aller Operateure, die Schulterendoprothesen operieren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B8" authorId="0" shapeId="0" xr:uid="{E6EA651A-8E2C-4B6B-AA47-99804AAD6916}">
      <text>
        <r>
          <rPr>
            <sz val="9"/>
            <color indexed="81"/>
            <rFont val="Arial"/>
            <family val="2"/>
          </rPr>
          <t>Hemiprothesen werden zu den anatomischen Endoprotheseneingriffen gezählt</t>
        </r>
      </text>
    </comment>
    <comment ref="B14" authorId="0" shapeId="0" xr:uid="{CA84479E-602A-4E36-A97C-57500D145E5D}">
      <text>
        <r>
          <rPr>
            <sz val="9"/>
            <color indexed="81"/>
            <rFont val="Arial"/>
            <family val="2"/>
          </rPr>
          <t>Hemiprothesen werden zu den anatomischen Endoprotheseneingriffen gezählt</t>
        </r>
      </text>
    </comment>
    <comment ref="B20" authorId="0" shapeId="0" xr:uid="{6BE02187-28B6-4DC7-8B33-A8CB97A5D4EB}">
      <text>
        <r>
          <rPr>
            <sz val="9"/>
            <color indexed="81"/>
            <rFont val="Arial"/>
            <family val="2"/>
          </rPr>
          <t>Hemiprothesen werden zu den anatomischen Endoprotheseneingriffen gezählt</t>
        </r>
      </text>
    </comment>
  </commentList>
</comments>
</file>

<file path=xl/sharedStrings.xml><?xml version="1.0" encoding="utf-8"?>
<sst xmlns="http://schemas.openxmlformats.org/spreadsheetml/2006/main" count="490" uniqueCount="405">
  <si>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</si>
  <si>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</si>
  <si>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</si>
  <si>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</si>
  <si>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</si>
  <si>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</si>
  <si>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</si>
  <si>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</si>
  <si>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</si>
  <si>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Angaben zum EndoProthetikZentrum</t>
  </si>
  <si>
    <t>Name, Vorname</t>
  </si>
  <si>
    <t>Erstellungsdatum des Datenblatts</t>
  </si>
  <si>
    <t>Phase des Audits</t>
  </si>
  <si>
    <t>Zentrumsart</t>
  </si>
  <si>
    <t>EPZ</t>
  </si>
  <si>
    <t>EPZmax</t>
  </si>
  <si>
    <t>Jahr des Audits</t>
  </si>
  <si>
    <t>ja</t>
  </si>
  <si>
    <t>nein</t>
  </si>
  <si>
    <t>Phase 2_1. Wiederholaudit</t>
  </si>
  <si>
    <t>Phase 2_1. Überwachungsaudit</t>
  </si>
  <si>
    <t>Phase 2_2. Überwachungsaudit</t>
  </si>
  <si>
    <t>Phase 3_2. Wiederholaudit</t>
  </si>
  <si>
    <t>x</t>
  </si>
  <si>
    <t>Phase 1_1. Überwachungsaudit</t>
  </si>
  <si>
    <t>Phase 1_2. Überwachungsaudit</t>
  </si>
  <si>
    <t>Legende</t>
  </si>
  <si>
    <t>Vorwort</t>
  </si>
  <si>
    <t>Eingabe nicht erforderlich bzw. erfolgt automatisch (Bezug auf andere Zellen)</t>
  </si>
  <si>
    <t>Weitere Beschreibungen</t>
  </si>
  <si>
    <t>Auditbericht
Fachexperten</t>
  </si>
  <si>
    <t>EPZ-</t>
  </si>
  <si>
    <t>Inhalt</t>
  </si>
  <si>
    <t>Allgemeine Angaben</t>
  </si>
  <si>
    <t>Bemerkung</t>
  </si>
  <si>
    <t>zurück zum Inhaltsverzeichnis</t>
  </si>
  <si>
    <t>Auswahl</t>
  </si>
  <si>
    <t>Leerzelle</t>
  </si>
  <si>
    <t>"keine Anmerkung" - keine Reaktion Ihrerseits notwendig</t>
  </si>
  <si>
    <t>Eingabe ausstehend / erfolgt</t>
  </si>
  <si>
    <t>Summe</t>
  </si>
  <si>
    <t>Zentrumsname</t>
  </si>
  <si>
    <t>Erstelldatum Datenblatt</t>
  </si>
  <si>
    <t>Phase Audit</t>
  </si>
  <si>
    <t>Jahr Audit</t>
  </si>
  <si>
    <t>Anzahl SHO</t>
  </si>
  <si>
    <t>Anzahl HO</t>
  </si>
  <si>
    <t>Gesamtfallzahl</t>
  </si>
  <si>
    <t>Reg.Nr.Operateur</t>
  </si>
  <si>
    <t>Funktion</t>
  </si>
  <si>
    <t>Name</t>
  </si>
  <si>
    <t>Auflistung HO/SHO</t>
  </si>
  <si>
    <t>Reg.-Nr.: EPZ-</t>
  </si>
  <si>
    <t>Nr. Operateur</t>
  </si>
  <si>
    <t>Methodik zur Ermittlung der Fallzahlen und der Zuordnung der Operateure:</t>
  </si>
  <si>
    <t>Controlling / BQS</t>
  </si>
  <si>
    <t>eigene Datenbank</t>
  </si>
  <si>
    <t>sonstiges</t>
  </si>
  <si>
    <t>Reihung ohne Leerzellen</t>
  </si>
  <si>
    <t>Wievieltes Namensfeld mit Eintrag</t>
  </si>
  <si>
    <t>Facharzt</t>
  </si>
  <si>
    <t>FA Orthopädie</t>
  </si>
  <si>
    <t>FA Chir. (UCH)</t>
  </si>
  <si>
    <t>FA Chir. (WBO 2003)</t>
  </si>
  <si>
    <t>FA Ortho / UCH</t>
  </si>
  <si>
    <t>Sonstiges</t>
  </si>
  <si>
    <t>Facharzt: Sonstige (Spezifizierung)</t>
  </si>
  <si>
    <t>Spezifizierung bei Angabe "externe Softwarelösung"</t>
  </si>
  <si>
    <t>Methodik zur Ermittlung der Fallzahlen und der Zuordnung der Operateure</t>
  </si>
  <si>
    <t>Spezifizierung:</t>
  </si>
  <si>
    <t>HO/SHO</t>
  </si>
  <si>
    <t>EPZ/EPZmax</t>
  </si>
  <si>
    <t>Phase</t>
  </si>
  <si>
    <t>Phase 1_Erstzertifizierungsaudit</t>
  </si>
  <si>
    <t>externe Softwarelösung</t>
  </si>
  <si>
    <t>Gesamtsumme</t>
  </si>
  <si>
    <t xml:space="preserve">Funktionalität
</t>
  </si>
  <si>
    <t xml:space="preserve">Bearbeitungshinweise
</t>
  </si>
  <si>
    <t>Inhaltsverzeichnis</t>
  </si>
  <si>
    <r>
      <t>Eingabe ausstehend und zwingend erforderlich, wenn keine Eingabe erforderlich wäre tragen Sie bitte eine "</t>
    </r>
    <r>
      <rPr>
        <b/>
        <i/>
        <sz val="10"/>
        <color theme="1"/>
        <rFont val="Arial"/>
        <family val="2"/>
      </rPr>
      <t>0</t>
    </r>
    <r>
      <rPr>
        <sz val="10"/>
        <color theme="1"/>
        <rFont val="Arial"/>
        <family val="2"/>
      </rPr>
      <t>" ein.</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</si>
  <si>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</si>
  <si>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</si>
  <si>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</si>
  <si>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</si>
  <si>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</si>
  <si>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</si>
  <si>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Bitte senden Sie die ausgefüllte und von Ihnen sorgfältig überprüfte Datei an ClarCert.</t>
  </si>
  <si>
    <t>Angabe der Anzahl der Eingriffe</t>
  </si>
  <si>
    <t xml:space="preserve">Auflistung der Fallzahlen nach Eingriffsart sowie Zusammenfassung der Fallzahlen der Operateure </t>
  </si>
  <si>
    <t>Registrier-Nummer</t>
  </si>
  <si>
    <t>Titel, Vorname, Name</t>
  </si>
  <si>
    <t>Nicht- (Senior-) Hauptoperateure werden hier nicht angegeben.</t>
  </si>
  <si>
    <t>(Zentrum):</t>
  </si>
  <si>
    <t>und Erklärungen</t>
  </si>
  <si>
    <t>Anforderung wird erfüllt</t>
  </si>
  <si>
    <t>Abweichung, Nachbesserung erforderlich</t>
  </si>
  <si>
    <t>Auditbericht</t>
  </si>
  <si>
    <t>Hinweis(e)</t>
  </si>
  <si>
    <t>Keine Eingabe von Fallzahlen erforderlich, automatische Summenbildung aus den Angaben im Tabellenblatt "2.2.3 Fallzahlen", Angabe von Erklärungen zu den Fallzahlen möglich.</t>
  </si>
  <si>
    <t>Diese Datei wurde mit Microsoft Office2013 erstellt. Die Verwendung von älteren Office-Versionen oder anderen Kalkulationsprogrammen kann unter Umständen zu Einschränkungen und Funktionalitätsverlusten führen.</t>
  </si>
  <si>
    <t>Sollergebnis</t>
  </si>
  <si>
    <t>Fallzahlen der Operateure:</t>
  </si>
  <si>
    <t>Funktion im EPZ</t>
  </si>
  <si>
    <t>kein S/HO</t>
  </si>
  <si>
    <t>Weitere 
Beschreibungen und Erklärungen (Zentrum):</t>
  </si>
  <si>
    <t>Funktion 
im EPZ</t>
  </si>
  <si>
    <r>
      <t>"Indikator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</si>
  <si>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Qualitätsindikatoren</t>
  </si>
  <si>
    <t>Allgemeine Zentrumsangaben sowie allgemeine Daten zum Audit, Angabe der (Senior-, Haupt- und) Operateure</t>
  </si>
  <si>
    <t>"Wert-Begründung" - Bitte bereiten Sie für das Audit Begründungen (Falldokumentation) vor.</t>
  </si>
  <si>
    <t>Endoprothesenwechsel-OP</t>
  </si>
  <si>
    <t>Weitere Beschreibungen: Zusammenfassung</t>
  </si>
  <si>
    <r>
      <rPr>
        <b/>
        <sz val="10"/>
        <color theme="1"/>
        <rFont val="Arial"/>
        <family val="2"/>
      </rPr>
      <t>Zähler</t>
    </r>
    <r>
      <rPr>
        <sz val="10"/>
        <color theme="1"/>
        <rFont val="Arial"/>
        <family val="2"/>
      </rPr>
      <t xml:space="preserve"> (Anzahl Eingriffe)</t>
    </r>
  </si>
  <si>
    <t>Beteiligung von (Senior-) Hauptoperateuren</t>
  </si>
  <si>
    <t>intraoperativ</t>
  </si>
  <si>
    <t>Sollvorgabe (maximal)</t>
  </si>
  <si>
    <t>Sollvorgabe (mindestens)</t>
  </si>
  <si>
    <t>niedrigster korrekter Wert</t>
  </si>
  <si>
    <t>höchster korrekter Wert</t>
  </si>
  <si>
    <t>Falldokumentation, wenn nicht 0%</t>
  </si>
  <si>
    <t>Falldokumentation, wenn nicht 100%</t>
  </si>
  <si>
    <t>Indikationsbesprechung**</t>
  </si>
  <si>
    <t>Röntgenkontrolle (BV) im OP-Saal</t>
  </si>
  <si>
    <t>vor Ausleitung der Narkose</t>
  </si>
  <si>
    <t>stationärer Aufenthalt</t>
  </si>
  <si>
    <t>präoperativ</t>
  </si>
  <si>
    <t>postoperativ</t>
  </si>
  <si>
    <t>Falldokumentation 
- Darstellung im Audit</t>
  </si>
  <si>
    <t>Die gelisteten Qualitätsindikatoren müssen nachweislich während des stationären Aufenthalts dokumentiert und ausgewertet werden.</t>
  </si>
  <si>
    <t>Die rechnerisch ermittelte Quote in % ist immer in Relation zur zugrundeliegenden Fallzahl zu betrachten. Für eine Bewertung im Rahmen der Zertifizierung ist die Falldokumentation relevant.</t>
  </si>
  <si>
    <t>Beteiligung von (Senior-) Hauptoperateuren: Zähler</t>
  </si>
  <si>
    <t>Beteiligung von (Senior-) Hauptoperateuren: Bewertung</t>
  </si>
  <si>
    <t>Beteiligung von (Senior-) Hauptoperateuren: Kommentar Zentrum</t>
  </si>
  <si>
    <t>Indikationsbesprechung: Nenner</t>
  </si>
  <si>
    <t>Indikationsbesprechung: Quote</t>
  </si>
  <si>
    <t>Indikationsbesprechung: Bewertung</t>
  </si>
  <si>
    <t>Indikationsbesprechung: Kommentar Zentrum</t>
  </si>
  <si>
    <t>Indikationsbesprechung: Auditbericht FE</t>
  </si>
  <si>
    <t>Röntgenkontrolle (BV) im OP-Saal: Zähler</t>
  </si>
  <si>
    <t>Röntgenkontrolle (BV) im OP-Saal: Nenner</t>
  </si>
  <si>
    <t>Röntgenkontrolle (BV) im OP-Saal: Quote</t>
  </si>
  <si>
    <t>Röntgenkontrolle (BV) im OP-Saal: Bewertung</t>
  </si>
  <si>
    <t>Röntgenkontrolle (BV) im OP-Saal: Kommentar Zentrum</t>
  </si>
  <si>
    <t>Röntgenkontrolle (BV) im OP-Saal: Auditbericht FE</t>
  </si>
  <si>
    <t>** mit Ausnahme von Notfalloperationen</t>
  </si>
  <si>
    <t>Version</t>
  </si>
  <si>
    <t>Händische Eingabe des Zählers und Nenners (Erfassungszeitraum 3 Monate)</t>
  </si>
  <si>
    <t>Phase 3_1. Überwachungsaudit</t>
  </si>
  <si>
    <t>Phase 3_2. Überwachungsaudit</t>
  </si>
  <si>
    <t>Gesamtfallzahl nur Eingriffe HO</t>
  </si>
  <si>
    <t>QI Schulter</t>
  </si>
  <si>
    <t>Operateure für das Schultermodul:</t>
  </si>
  <si>
    <t>Gesamteingriffe Schulter</t>
  </si>
  <si>
    <t>Elektiver Primärendoprotheseneingriff (anatomisch)</t>
  </si>
  <si>
    <t>Elektiver Primärendoprotheseneingriff (invers)</t>
  </si>
  <si>
    <t>Endoprothesen-Wechsel-OP (anatomisch)</t>
  </si>
  <si>
    <t>Endoprothesen-Wechsel-OP 
(invers)</t>
  </si>
  <si>
    <t>Primärendoprothese bei Fraktur (anatomisch)</t>
  </si>
  <si>
    <t>Primärendoprothese bei Fraktur (invers)</t>
  </si>
  <si>
    <t>Elektiver Primärendoprotheseneingriff</t>
  </si>
  <si>
    <t>Primärendoprothese bei Fraktur</t>
  </si>
  <si>
    <t>Qualitätsindikatoren Schulter</t>
  </si>
  <si>
    <t>Anzahl der elektiven Primärendoprotheseneingriffe (anatomisch):</t>
  </si>
  <si>
    <t>Anzahl der elektiven Primärendoprotheseneingriffe (invers):</t>
  </si>
  <si>
    <t>Anzahl der Endoprothesenwechsel (anatomisch):</t>
  </si>
  <si>
    <t>Anzahl der Endoprothesenwechsel (invers):</t>
  </si>
  <si>
    <t>Primärendoprothese bei Fraktur i.e.S. (anatomisch):</t>
  </si>
  <si>
    <t>Primärendoprothese bei Fraktur i.e.S. (invers):</t>
  </si>
  <si>
    <t>Anzahl endoprothetischer Eingriffe Schulter gesamt:</t>
  </si>
  <si>
    <t>Nr.</t>
  </si>
  <si>
    <t>Qualitätsindikatoren Schulter
Strukturqualität: Operateure</t>
  </si>
  <si>
    <t>Qualitätsindikatoren Schulter
Prozessqualität</t>
  </si>
  <si>
    <t>Röntgen true a.p.</t>
  </si>
  <si>
    <t>präoperativ (&lt; 3 Monate alt)</t>
  </si>
  <si>
    <t>MRT oder CT</t>
  </si>
  <si>
    <t>Präoperative Prothesenplanung*</t>
  </si>
  <si>
    <t>Röntgen vor Entlassung</t>
  </si>
  <si>
    <t>* sofern verfügbar, Einschränkungen bei Inlay-, Glenosphären- oder Metaglenenwechsel (d. h. Glenoid-Komponentenwechsel) mit Ausnahme von Notfalloperationen</t>
  </si>
  <si>
    <t>Qualitätsindikatoren Schulter
Ergebnisqualität</t>
  </si>
  <si>
    <r>
      <t xml:space="preserve">Zähler
</t>
    </r>
    <r>
      <rPr>
        <sz val="10"/>
        <color theme="1"/>
        <rFont val="Arial"/>
        <family val="2"/>
      </rPr>
      <t>(Anzahl Eingriffe)</t>
    </r>
  </si>
  <si>
    <t>Anzahl der elektiven Primärendoprotheseneingriffe (anatomisch)</t>
  </si>
  <si>
    <t>Anzahl der elektiven Primärendoprotheseneingriffe (invers)</t>
  </si>
  <si>
    <t>Anzahl der Endoprothesenwechsel (anatomisch)</t>
  </si>
  <si>
    <t>Anzahl der Endoprothesenwechsel (invers)</t>
  </si>
  <si>
    <t>Primärendoprothese bei Fraktur i.e.S. (anatomisch)</t>
  </si>
  <si>
    <t>Primärendoprothese bei Fraktur i.e.S. (invers)</t>
  </si>
  <si>
    <t>Beteiligung von (Senior-) Hauptoperateuren: 
Nenner</t>
  </si>
  <si>
    <t>Beteiligung von (Senior-) Hauptoperateuren:
Quote</t>
  </si>
  <si>
    <t>Beteiligung von (Senior-) Hauptoperateuren: Auditbericht FE</t>
  </si>
  <si>
    <t>Röntgen true a.p.: Zähler</t>
  </si>
  <si>
    <t>Röntgen true a.p.: Nenner</t>
  </si>
  <si>
    <t>Röntgen true a.p.: Quote</t>
  </si>
  <si>
    <t>Röntgen true a.p.: Bewertung</t>
  </si>
  <si>
    <t>Röntgen true a.p.: Kommentar Zentrum</t>
  </si>
  <si>
    <t>Röntgen true a.p.: Auditbericht FE</t>
  </si>
  <si>
    <t>MRT oder CT: Zähler</t>
  </si>
  <si>
    <t>MRT oder CT: Nenner</t>
  </si>
  <si>
    <t>MRT oder CT: Quote</t>
  </si>
  <si>
    <t>MRT oder CT: Bewertung</t>
  </si>
  <si>
    <t>MRT oder CT: Kommentar Zentrum</t>
  </si>
  <si>
    <t>MRT oder CT: Auditbericht FE</t>
  </si>
  <si>
    <t>Präoperative Prothesenplanung: Zähler</t>
  </si>
  <si>
    <t>Präoperative Prothesenplanung: Nenner</t>
  </si>
  <si>
    <t>Präoperative Prothesenplanung: Quote</t>
  </si>
  <si>
    <t>Präoperative Prothesenplanung: Bewertung</t>
  </si>
  <si>
    <t>Präoperative Prothesenplanung: Kommentar Zentrum:Bewertung FE</t>
  </si>
  <si>
    <t>Präoperative Prothesenplanung: Auditbericht FE</t>
  </si>
  <si>
    <t>Indikationsbesprechung: Zähler</t>
  </si>
  <si>
    <t>Röntgen vor Entlassung: Zähler</t>
  </si>
  <si>
    <t>Röntgen vor Entlassung: Nenner</t>
  </si>
  <si>
    <t>Röntgen vor Entlassung: Quote</t>
  </si>
  <si>
    <t>Röntgen vor Entlassung: Bewertung</t>
  </si>
  <si>
    <t>Röntgen vor Entlassung: Kommentar Zentrum</t>
  </si>
  <si>
    <t>Röntgen vor Entlassung: Auditbericht FE</t>
  </si>
  <si>
    <t>Anzahl periprothetischer Fissuren und / oder Frakturen oder Schaftperforationen mit Bedarf einer osteosynthetischen Versorgung oder erforderliche Modifikation des Nachbehandlungsprotokolls (Primärendoprothetik), 90 Tage nach Index-OP: Auditbericht FE</t>
  </si>
  <si>
    <t>Anzahl periprothetischer Fissuren und / oder Frakturen oder Schaftperforationen mit Bedarf einer osteosynthetischen Versorgung oder erforderliche Modifikation des Nachbehandlungsprotokolls (Wechseleingriff), stationär: Zähler</t>
  </si>
  <si>
    <t>Anzahl periprothetischer Fissuren und / oder Frakturen oder Schaftperforationen mit Bedarf einer osteosynthetischen Versorgung oder erforderliche Modifikation des Nachbehandlungsprotokolls (Wechseleingriff), stationärer Aufenthalt: Nenner</t>
  </si>
  <si>
    <t>Anzahl periprothetischer Fissuren und / oder Frakturen oder Schaftperforationen mit Bedarf einer osteosynthetischen Versorgung oder erforderliche Modifikation des Nachbehandlungsprotokolls (Wechseleingriff), stationärer Aufenthalt: Quote</t>
  </si>
  <si>
    <t>Anzahl periprothetischer Fissuren und / oder Frakturen oder Schaftperforationen mit Bedarf einer osteosynthetischen Versorgung oder erforderliche Modifikation des Nachbehandlungsprotokolls (Wechseleingriff), stationärer Aufenthalt: Bewertung</t>
  </si>
  <si>
    <t>Anzahl periprothetischer Fissuren und / oder Frakturen oder Schaftperforationen mit Bedarf einer osteosynthetischen Versorgung oder erforderliche Modifikation des Nachbehandlungsprotokolls (Wechseleingriff), stationärer Aufenthalt: Kommentar Zentrum</t>
  </si>
  <si>
    <t>Anzahl periprothetischer Fissuren und / oder Frakturen oder Schaftperforationen mit Bedarf einer osteosynthetischen Versorgung oder erforderliche Modifikation des Nachbehandlungsprotokolls (Wechseleingriff), stationärer Aufenthalt: Auditbericht FE</t>
  </si>
  <si>
    <t>Anzahl periprothetischer Fissuren und / oder Frakturen oder Schaftperforationen mit Bedarf einer osteosynthetischen Versorgung oder erforderliche Modifikation des Nachbehandlungsprotokolls (Wechseleingriff), 90 Tage nach Index-OP: Nenner</t>
  </si>
  <si>
    <t>Anzahl periprothetischer Fissuren und / oder Frakturen oder Schaftperforationen mit Bedarf einer osteosynthetischen Versorgung oder erforderliche Modifikation des Nachbehandlungsprotokolls (Wechseleingriff), 90 Tage nach Index-OP: Quote</t>
  </si>
  <si>
    <t>Anzahl periprothetischer Fissuren und / oder Frakturen oder Schaftperforationen mit Bedarf einer osteosynthetischen Versorgung oder erforderliche Modifikation des Nachbehandlungsprotokolls (Wechseleingriff), 90 Tage nach Index-OP: Bewertung</t>
  </si>
  <si>
    <t>Anzahl periprothetischer Fissuren und / oder Frakturen oder Schaftperforationen mit Bedarf einer osteosynthetischen Versorgung oder erforderliche Modifikation des Nachbehandlungsprotokolls (Wechseleingriff), 90 Tage nach Index-OP: Kommentar Zentrum</t>
  </si>
  <si>
    <t>Anzahl periprothetischer Fissuren und / oder Frakturen oder Schaftperforationen mit Bedarf einer osteosynthetischen Versorgung oder erforderliche Modifikation des Nachbehandlungsprotokolls (Wechseleingriff), 90 Tage nach Index-OP: Auditbericht FE</t>
  </si>
  <si>
    <t>Schnitt-Naht-Zeit  (Primärendoprothetik), Zähler</t>
  </si>
  <si>
    <t>Schnitt-Naht-Zeit  (Primärendoprothetik), Nenner</t>
  </si>
  <si>
    <t>Schnitt-Naht-Zeit  (Primärendoprothetik), Quote</t>
  </si>
  <si>
    <t>Schnitt-Naht-Zeit  (Primärendoprothetik), Bewertung</t>
  </si>
  <si>
    <t>Schnitt-Naht-Zeit  (Primärendoprothetik), Kommentar Zentrum</t>
  </si>
  <si>
    <t>Schnitt-Naht-Zeit  (Primärendoprothetik), Auditbericht FE</t>
  </si>
  <si>
    <t>gemäß Erhebungsbogen für das Modul Schulterendoprothetik EndoCert 
für EndoProthetikZentren und EndoProthetikZentren der Maximalversorgung</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</si>
  <si>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des Schulter-Moduls für EndoProthetikZentren.
</t>
    </r>
    <r>
      <rPr>
        <sz val="10"/>
        <color theme="1"/>
        <rFont val="Arial"/>
        <family val="2"/>
      </rPr>
      <t xml:space="preserve">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Modul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</si>
  <si>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Elektive Schulter-EP Eingriffe anatomisch</t>
  </si>
  <si>
    <t>Elektive Schulter-EP Eingriffe invers</t>
  </si>
  <si>
    <t>Elektive Schulter-EP Eingriffe anatomisch ohne (S-)HO</t>
  </si>
  <si>
    <t>Anzahl der Wechsel-(Revisions)-OPs Schulter anatomisch</t>
  </si>
  <si>
    <t>Anzahl der Wechsel-(Revisions)-OPs Schulter invers</t>
  </si>
  <si>
    <t>Primärendoprothese bei Fraktur Schulter anatomisch</t>
  </si>
  <si>
    <t>Primärendoprothese bei Fraktur Schulter invers</t>
  </si>
  <si>
    <t>Weitere Beschreibungen: Fallzahlen</t>
  </si>
  <si>
    <t>Datenblatt für das Modul Schulterendoprothetik</t>
  </si>
  <si>
    <t>Die detaillierten Anforderungen finden Sie im Erhebungsbogen für das Schulter-Modul. Bitte geben Sie die Fallzahlen und Indikatoren zur Erfüllung der Anforderung entsprechend an und beschreiben Sie weitere Angaben sowie Abweichungen zu den Anforderungen im Feld „Weitere Beschreibungen“.</t>
  </si>
  <si>
    <r>
      <t>Die Daten zur Erhebung d</t>
    </r>
    <r>
      <rPr>
        <sz val="10"/>
        <rFont val="Arial"/>
        <family val="2"/>
      </rPr>
      <t xml:space="preserve">er Ergebnisqualität </t>
    </r>
    <r>
      <rPr>
        <sz val="10"/>
        <color theme="1"/>
        <rFont val="Arial"/>
        <family val="2"/>
      </rPr>
      <t>bezieht sich auf das Kalenderjahr</t>
    </r>
  </si>
  <si>
    <t>Angabe der Anzahl der operierten endoprothetischen Versorgungen je (Senior-) Hauptoperateur des letzten Kalenderjahres vor dem Audit (z. B. Auditjahr 2021 --&gt; Datenjahr 2020).</t>
  </si>
  <si>
    <t>Nach Entlassung, 90 Tage nach 
Index-OP</t>
  </si>
  <si>
    <t>Die Indikatoren müssen für ein komplettes Kalenderjahr nachgewiesen werden (z. B. Auditjahr 2021 - Datenjahr 2020)</t>
  </si>
  <si>
    <t>Inverse Prothese: Kranio-kaudale Position (inferiorer Überhang) der Glenoidkomponente.
Im post-op Rö ap: inferior Überhang &gt; 0 mm</t>
  </si>
  <si>
    <t>* Müssen patientenspezifisch dokumentiert werden.</t>
  </si>
  <si>
    <t>** Siehe Ausfüllhinweise</t>
  </si>
  <si>
    <r>
      <t xml:space="preserve">Patienten mit Schulterluxation invers </t>
    </r>
    <r>
      <rPr>
        <b/>
        <sz val="10"/>
        <color theme="1"/>
        <rFont val="Arial"/>
        <family val="2"/>
      </rPr>
      <t>(Primärendoprothetik inklusive Frakturendoprothetik und Frakturfolgezustände)</t>
    </r>
  </si>
  <si>
    <t xml:space="preserve">Summe der Endoprothesen-Wechsel: </t>
  </si>
  <si>
    <t>, davon</t>
  </si>
  <si>
    <t>Eingriffe mit vorbestehendem Infekt</t>
  </si>
  <si>
    <r>
      <t xml:space="preserve">stationärer Aufenthalt </t>
    </r>
    <r>
      <rPr>
        <b/>
        <sz val="10"/>
        <color theme="1"/>
        <rFont val="Arial"/>
        <family val="2"/>
      </rPr>
      <t>inklusive</t>
    </r>
    <r>
      <rPr>
        <sz val="10"/>
        <color theme="1"/>
        <rFont val="Arial"/>
        <family val="2"/>
      </rPr>
      <t xml:space="preserve"> 90 Tage nach Index-OP</t>
    </r>
  </si>
  <si>
    <t>Eingriffe mit Kontamination</t>
  </si>
  <si>
    <t xml:space="preserve">Summe der elektiven Primärendoprotheseneingriffe: </t>
  </si>
  <si>
    <t xml:space="preserve">Summe der Frakturendoportheseneingriffe: </t>
  </si>
  <si>
    <r>
      <t>Anzahl periprothetischer Fissuren und / oder Frakturen oder Schaftperforationen mit Bedarf einer osteosynthetischen Versorgung oder erforderliche Modifikation des Nachbehandlungsprotokolls</t>
    </r>
    <r>
      <rPr>
        <b/>
        <sz val="10"/>
        <color theme="1"/>
        <rFont val="Arial"/>
        <family val="2"/>
      </rPr>
      <t xml:space="preserve"> (Primärendoprothetik inklusive Frakturendoprothetik und Frakturfolgezustände)</t>
    </r>
  </si>
  <si>
    <r>
      <t xml:space="preserve">Anzahl periprothetischer Fissuren und / oder Frakturen oder Schaftperforationen mit Bedarf einer osteosynthetischen Versorgung oder erforderliche Modifikation des Nachbehandlungsprotokolls 
</t>
    </r>
    <r>
      <rPr>
        <b/>
        <sz val="10"/>
        <color theme="1"/>
        <rFont val="Arial"/>
        <family val="2"/>
      </rPr>
      <t>(Wechseleingriff)</t>
    </r>
    <r>
      <rPr>
        <sz val="10"/>
        <color theme="1"/>
        <rFont val="Arial"/>
        <family val="2"/>
      </rPr>
      <t xml:space="preserve">
</t>
    </r>
  </si>
  <si>
    <t>Frakturendopro-theseneingriffe</t>
  </si>
  <si>
    <t>Primärendopro-theseneingriffe</t>
  </si>
  <si>
    <t>Endoprothesen-wechsel-OP</t>
  </si>
  <si>
    <r>
      <t xml:space="preserve">Revisionspflichtiges Hämatom </t>
    </r>
    <r>
      <rPr>
        <b/>
        <sz val="10"/>
        <color theme="1"/>
        <rFont val="Arial"/>
        <family val="2"/>
      </rPr>
      <t>(Primärendoprothetik inklusive Frakturendoprothetik und Frakturfolgezustände)</t>
    </r>
  </si>
  <si>
    <r>
      <t xml:space="preserve">Patienten mit Schulterluxation anatomisch oder invers
</t>
    </r>
    <r>
      <rPr>
        <b/>
        <sz val="10"/>
        <color theme="1"/>
        <rFont val="Arial"/>
        <family val="2"/>
      </rPr>
      <t>(Wechseleingriff ausgenommen vorbestehende Infekte)</t>
    </r>
  </si>
  <si>
    <r>
      <t xml:space="preserve">Patienten mit Schulterluxation anatomisch 
</t>
    </r>
    <r>
      <rPr>
        <b/>
        <sz val="10"/>
        <color theme="1"/>
        <rFont val="Arial"/>
        <family val="2"/>
      </rPr>
      <t>(Primärendoprothetik inklusive Frakturendoprothetik und Frakturfolgezustände)</t>
    </r>
  </si>
  <si>
    <t>≤ 5 %</t>
  </si>
  <si>
    <t>Anatomische Prothese: Vergleich zwischen Durchmesser des BFC mit dem Prothesendurchmesser
Abweichung in Prozent ≤ 15 %. * / **</t>
  </si>
  <si>
    <t>Abweichung in Prozent vom prä-OP Bild ≤ 5 %</t>
  </si>
  <si>
    <t>Anatomische Prothese: Vergleich des Drehzentrums des BFC vom Drehzentrum der Prothese
Abweichung in Prozent ≤ 10 %. * / **</t>
  </si>
  <si>
    <r>
      <t xml:space="preserve">Infektionsrate 
</t>
    </r>
    <r>
      <rPr>
        <b/>
        <sz val="10"/>
        <rFont val="Arial"/>
        <family val="2"/>
      </rPr>
      <t>(Primärendoprothetik inklusive Frakturendoprothetik und Frakturfolgezustände 
ausgenommen vorbestehende Infekte oder Kontamination)</t>
    </r>
  </si>
  <si>
    <r>
      <t xml:space="preserve">Infektionsrate 
</t>
    </r>
    <r>
      <rPr>
        <b/>
        <sz val="10"/>
        <rFont val="Arial"/>
        <family val="2"/>
      </rPr>
      <t>(Wechseleingriff ausgenommen vorbestehende Infekte oder Kontamination)</t>
    </r>
  </si>
  <si>
    <t>≤ 2 %</t>
  </si>
  <si>
    <t>≤  10 %</t>
  </si>
  <si>
    <t>≤  2 % temporär</t>
  </si>
  <si>
    <t>≤  2 %</t>
  </si>
  <si>
    <r>
      <t xml:space="preserve">Neurologische Komplikationen
</t>
    </r>
    <r>
      <rPr>
        <b/>
        <sz val="10"/>
        <color theme="1"/>
        <rFont val="Arial"/>
        <family val="2"/>
      </rPr>
      <t>(Primärendoprothetik inklusive Frakturendoprothetik und Frakturfolgezustände)</t>
    </r>
  </si>
  <si>
    <t>Anatomische Prothese: Vergleich zwischen Durchmesser des BFC mit dem Prothesendurchmesser Abweichung in Prozent ≤ 15 %. * / **: Zähler</t>
  </si>
  <si>
    <t>Anatomische Prothese: Vergleich zwischen Durchmesser des BFC mit dem Prothesendurchmesser Abweichung in Prozent ≤ 15 %. * / **: Nenner</t>
  </si>
  <si>
    <t>Anatomische Prothese: Vergleich zwischen Durchmesser des BFC mit dem Prothesendurchmesser Abweichung in Prozent ≤ 15 %. * / **: Quote</t>
  </si>
  <si>
    <t>Anatomische Prothese: Vergleich zwischen Durchmesser des BFC mit dem Prothesendurchmesser Abweichung in Prozent ≤ 15 %. * / **: Bewertung</t>
  </si>
  <si>
    <t>Anatomische Prothese: Vergleich zwischen Durchmesser des BFC mit dem Prothesendurchmesser Abweichung in Prozent ≤ 15 %. * / **: Kommentar Zentrum</t>
  </si>
  <si>
    <t>Anatomische Prothese: Vergleich zwischen Durchmesser des BFC mit dem Prothesendurchmesser Abweichung in Prozent ≤ 15 %. * / **: Auditbericht FE</t>
  </si>
  <si>
    <t>Anatomische Prothese: Vergleich des Drehzentrums des BFC vom Drehzentrum der Prothese Abweichung in Prozent ≤ 10 %. * / **: Zähler</t>
  </si>
  <si>
    <t>Anatomische Prothese: Vergleich des Drehzentrums des BFC vom Drehzentrum der Prothese Abweichung in Prozent ≤ 10 %. * / **: Nenner</t>
  </si>
  <si>
    <t>Anatomische Prothese: Vergleich des Drehzentrums des BFC vom Drehzentrum der Prothese Abweichung in Prozent ≤ 10 %. * / **: Quote</t>
  </si>
  <si>
    <t>Anatomische Prothese: Vergleich des Drehzentrums des BFC vom Drehzentrum der Prothese Abweichung in Prozent ≤ 10 %. * / **: Bewertung</t>
  </si>
  <si>
    <t>Anatomische Prothese: Vergleich des Drehzentrums des BFC vom Drehzentrum der Prothese Abweichung in Prozent ≤ 10 %. * / **: Kommentar Zentrum</t>
  </si>
  <si>
    <t>Anatomische Prothese: Vergleich des Drehzentrums des BFC vom Drehzentrum der Prothese Abweichung in Prozent ≤ 10 %. * / **: Auditbericht FE</t>
  </si>
  <si>
    <t>Inverse Prothese: Kranio-kaudale Position (inferiorer Überhang) der Glenoidkomponente Im post-op Rö ap: inferior Überhang &gt; 0 mm: Zähler</t>
  </si>
  <si>
    <t>Inverse Prothese: Kranio-kaudale Position (inferiorer Überhang) der Glenoidkomponente Im post-op Rö ap: inferior Überhang &gt; 0 mm: Nenner</t>
  </si>
  <si>
    <t>Inverse Prothese: Kranio-kaudale Position (inferiorer Überhang) der Glenoidkomponente Im post-op Rö ap: inferior Überhang &gt; 0 mm: Quote</t>
  </si>
  <si>
    <t>Inverse Prothese: Kranio-kaudale Position (inferiorer Überhang) der Glenoidkomponente Im post-op Rö ap: inferior Überhang &gt; 0 mm: Bewertung</t>
  </si>
  <si>
    <t>Inverse Prothese: Kranio-kaudale Position (inferiorer Überhang) der Glenoidkomponente Im post-op Rö ap: inferior Überhang &gt; 0 mm: Kommentar Zentrum</t>
  </si>
  <si>
    <t>Inverse Prothese: Kranio-kaudale Position (inferiorer Überhang) der Glenoidkomponente Im post-op Rö ap: inferior Überhang &gt; 0 mm: Auditbericht FE</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</si>
  <si>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Zähler</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</si>
  <si>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Nenner</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</si>
  <si>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Quote</t>
  </si>
  <si>
    <t>Anzahl periprothetischer Fissuren und / oder Frakturen oder Schaftperforationen mit Bedarf einer osteosynthetischen Versorgung oder erforderliche Modifikation des Nachbehandlungsprotokolls (Primärendoprothetik), 90 Tage nach Index-OP: Kommentar Zentrum</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</si>
  <si>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Zähler</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</si>
  <si>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Nenner</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</si>
  <si>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Quote</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</si>
  <si>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Bewertung</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</si>
  <si>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Kommentar Zentrum</t>
  </si>
  <si>
    <t>Anzahl periprothetischer Fissuren und / oder Frakturen oder Schaftperforationen mit Bedarf einer osteosynthetischen Versorgung oder erforderliche Modifikation des Nachbehandlungsprotokolls (Primärendoprothetik inklusive Frakturendoprothetik und Frakturfolgezustände), stationärer Aufenthalt: Auditbericht FE</t>
  </si>
  <si>
    <t>Anzahl periprothetischer Fissuren und / oder Frakturen oder Schaftperforationen mit Bedarf einer osteosynthetischen Versorgung oder erforderliche Modifikation des Nachbehandlungsprotokolls (Primärendoprothetik inklusive Frakturendoprothetik und Frakturfolgezustände), 90 Tage nach Index-OP: Bewertung</t>
  </si>
  <si>
    <t>Anzahl periprothetischer Fissuren und / oder Frakturen oder Schaftperforationen mit Bedarf einer osteosynthetischen Versorgung oder erforderliche Modifikation des Nachbehandlungsprotokolls (Wechseleingriff), 90 Tage nach Index-OP: Zähler</t>
  </si>
  <si>
    <t>Patienten mit Schulterluxation anatomisch  (Primärendoprothetik inklusive Frakturendoprothetik und Frakturfolgezustände), stationärer Aufenthalt: Zähler</t>
  </si>
  <si>
    <t>Patienten mit Schulterluxation anatomisch  (Primärendoprothetik inklusive Frakturendoprothetik und Frakturfolgezustände), stationärer Aufenthalt: Nenner</t>
  </si>
  <si>
    <t>Patienten mit Schulterluxation anatomisch  (Primärendoprothetik inklusive Frakturendoprothetik und Frakturfolgezustände), stationärer Aufenthalt: Quote</t>
  </si>
  <si>
    <t>Patienten mit Schulterluxation anatomisch  (Primärendoprothetik inklusive Frakturendoprothetik und Frakturfolgezustände), stationärer Aufenthalt: Bewertung</t>
  </si>
  <si>
    <t>Patienten mit Schulterluxation anatomisch  (Primärendoprothetik inklusive Frakturendoprothetik und Frakturfolgezustände), stationärer Aufenthalt: Kommentar Zentrum</t>
  </si>
  <si>
    <t>Patienten mit Schulterluxation anatomisch  (Primärendoprothetik inklusive Frakturendoprothetik und Frakturfolgezustände), stationärer Aufenthalt: Auditbericht FE</t>
  </si>
  <si>
    <t>Patienten mit Schulterluxation anatomisch  (Primärendoprothetik inklusive Frakturendoprothetik und Frakturfolgezustände), 90 Tage nach Index-OP: Zähler</t>
  </si>
  <si>
    <t>Patienten mit Schulterluxation anatomisch  (Primärendoprothetik inklusive Frakturendoprothetik und Frakturfolgezustände), 90 Tage nach Index-OP:Nenner</t>
  </si>
  <si>
    <t>Patienten mit Schulterluxation anatomisch  (Primärendoprothetik inklusive Frakturendoprothetik und Frakturfolgezustände), 90 Tage nach Index-OP: Quote</t>
  </si>
  <si>
    <t>Patienten mit Schulterluxation anatomisch  (Primärendoprothetik inklusive Frakturendoprothetik und Frakturfolgezustände), 90 Tage nach Index-OP: Bewertung</t>
  </si>
  <si>
    <t>Patienten mit Schulterluxation anatomisch  (Primärendoprothetik inklusive Frakturendoprothetik und Frakturfolgezustände), 90 Tage nach Index-OP: Kommentar Zentrum</t>
  </si>
  <si>
    <t>Patienten mit Schulterluxation anatomisch  (Primärendoprothetik inklusive Frakturendoprothetik und Frakturfolgezustände), 90 Tage nach Index-OP: Auditbericht FE</t>
  </si>
  <si>
    <t>Patienten mit Schulterluxation invers (Primärendoprothetik inklusive Frakturendoprothetik und Frakturfolgezustände), stationärer Aufenthalt: Zähler</t>
  </si>
  <si>
    <t>Patienten mit Schulterluxation invers (Primärendoprothetik inklusive Frakturendoprothetik und Frakturfolgezustände), stationärer Aufenthalt: Nenner</t>
  </si>
  <si>
    <t xml:space="preserve"> Patienten mit Schulterluxation invers (Primärendoprothetik inklusive Frakturendoprothetik und Frakturfolgezustände), stationärer Aufenthalt: Quote</t>
  </si>
  <si>
    <t xml:space="preserve"> Patienten mit Schulterluxation invers (Primärendoprothetik inklusive Frakturendoprothetik und Frakturfolgezustände), stationärer Aufenthalt: Bewertung</t>
  </si>
  <si>
    <t xml:space="preserve"> Patienten mit Schulterluxation invers (Primärendoprothetik inklusive Frakturendoprothetik und Frakturfolgezustände), stationärer Aufenthalt: Kommentar Zentrum</t>
  </si>
  <si>
    <t xml:space="preserve"> Patienten mit Schulterluxation invers (Primärendoprothetik inklusive Frakturendoprothetik und Frakturfolgezustände), stationärer Aufenthalt: Auditbericht FE</t>
  </si>
  <si>
    <t xml:space="preserve"> Patienten mit Schulterluxation invers (Primärendoprothetik inklusive Frakturendoprothetik und Frakturfolgezustände), 90 Tage nach Index-OP: Zähler</t>
  </si>
  <si>
    <t xml:space="preserve"> Patienten mit Schulterluxation invers (Primärendoprothetik inklusive Frakturendoprothetik und Frakturfolgezustände), 90 Tage nach Index-OP:Nenner</t>
  </si>
  <si>
    <t xml:space="preserve"> Patienten mit Schulterluxation invers (Primärendoprothetik inklusive Frakturendoprothetik und Frakturfolgezustände), 90 Tage nach Index-OP: Quote</t>
  </si>
  <si>
    <t xml:space="preserve"> Patienten mit Schulterluxation invers (Primärendoprothetik inklusive Frakturendoprothetik und Frakturfolgezustände), 90 Tage nach Index-OP: Bewertung</t>
  </si>
  <si>
    <t xml:space="preserve"> Patienten mit Schulterluxation invers (Primärendoprothetik inklusive Frakturendoprothetik und Frakturfolgezustände), 90 Tage nach Index-OP: Kommentar Zentrum</t>
  </si>
  <si>
    <t xml:space="preserve"> Patienten mit Schulterluxation invers (Primärendoprothetik inklusive Frakturendoprothetik und Frakturfolgezustände), 90 Tage nach Index-OP: Auditbericht FE</t>
  </si>
  <si>
    <t>Patienten mit Schulterluxation anatomisch oder invers (Wechseleingriff ausgenommen vorbestehende Infekte), stationärer Aufenthalt: Zähler</t>
  </si>
  <si>
    <t>Patienten mit Schulterluxation anatomisch oder invers (Wechseleingriff ausgenommen vorbestehende Infekte), stationärer Aufenthalt: Nenner</t>
  </si>
  <si>
    <t>Patienten mit Schulterluxation anatomisch oder invers (Wechseleingriff ausgenommen vorbestehende Infekte), stationärer Aufenthalt: Quote</t>
  </si>
  <si>
    <t>Patienten mit Schulterluxation anatomisch oder invers (Wechseleingriff ausgenommen vorbestehende Infekte), stationärer Aufenthalt: Bewertung</t>
  </si>
  <si>
    <t>Patienten mit Schulterluxation anatomisch oder invers (Wechseleingriff ausgenommen vorbestehende Infekte), stationärer Aufenthalt: Kommentar Zentrum</t>
  </si>
  <si>
    <t>Patienten mit Schulterluxation anatomisch oder invers (Wechseleingriff ausgenommen vorbestehende Infekte), stationärer Aufenthalt: Auditbericht FE</t>
  </si>
  <si>
    <t>Patienten mit Schulterluxation anatomisch oder invers (Wechseleingriff ausgenommen vorbestehende Infekte), 90 Tage nach Index-OP: Zähler</t>
  </si>
  <si>
    <t>Patienten mit Schulterluxation anatomisch oder invers (Wechseleingriff ausgenommen vorbestehende Infekte), 90 Tage nach Index-OP:Nenner</t>
  </si>
  <si>
    <t>Patienten mit Schulterluxation anatomisch oder invers (Wechseleingriff ausgenommen vorbestehende Infekte), 90 Tage nach Index-OP: Quote</t>
  </si>
  <si>
    <t>Patienten mit Schulterluxation anatomisch oder invers (Wechseleingriff ausgenommen vorbestehende Infekte), 90 Tage nach Index-OP: Bewertung</t>
  </si>
  <si>
    <t>Patienten mit Schulterluxation anatomisch oder invers (Wechseleingriff ausgenommen vorbestehende Infekte), 90 Tage nach Index-OP: Kommentar Zentrum</t>
  </si>
  <si>
    <t>Patienten mit Schulterluxation anatomisch oder invers (Wechseleingriff ausgenommen vorbestehende Infekte), 90 Tage nach Index-OP: Auditbericht FE</t>
  </si>
  <si>
    <t>Infektionsrate (Primärendoprothetik inklusive Frakturendoprothetik und Frakturfolgezustände ausgenommen vorbestehende Infekte oder Kontamination), stationärer Aufenthalt inklusive 90 Tage nach Index-OP: Zähler</t>
  </si>
  <si>
    <t>Infektionsrate (Primärendoprothetik inklusive Frakturendoprothetik und Frakturfolgezustände ausgenommen vorbestehende Infekte oder Kontamination), stationärer Aufenthalt inklusive 90 Tage nach Index-OP: Nenner</t>
  </si>
  <si>
    <t>Infektionsrate (Primärendoprothetik inklusive Frakturendoprothetik und Frakturfolgezustände ausgenommen vorbestehende Infekte oder Kontamination), stationärer Aufenthalt inklusive 90 Tage nach Index-OP: Quote</t>
  </si>
  <si>
    <t>Infektionsrate (Primärendoprothetik inklusive Frakturendoprothetik und Frakturfolgezustände ausgenommen vorbestehende Infekte oder Kontamination), stationärer Aufenthalt inklusive 90 Tage nach Index-OP: Bewertung</t>
  </si>
  <si>
    <t>Infektionsrate (Primärendoprothetik inklusive Frakturendoprothetik und Frakturfolgezustände ausgenommen vorbestehende Infekte oder Kontamination), stationärer Aufenthalt inklusive 90 Tage nach Index-OP: Kommentar Zentrum</t>
  </si>
  <si>
    <t>Infektionsrate (Primärendoprothetik inklusive Frakturendoprothetik und Frakturfolgezustände ausgenommen vorbestehende Infekte oder Kontamination), stationärer Aufenthalt inklusive 90 Tage nach Index-OP: Auditbericht FE</t>
  </si>
  <si>
    <t>Infektionsrate (Wechseleingriff ausgenommen vorbestehende Infekte oder Kontamination) , stationärer Aufenthalt inklusive 90 Tage nach Index-OP: Zähler</t>
  </si>
  <si>
    <t>Infektionsrate (Wechseleingriff ausgenommen vorbestehende Infekte oder Kontamination) , stationärer Aufenthalt inklusive 90 Tage nach Index-OP:Nenner</t>
  </si>
  <si>
    <t>Infektionsrate (Wechseleingriff ausgenommen vorbestehende Infekte oder Kontamination) , stationärer Aufenthalt inklusive 90 Tage nach Index-OP: Quote</t>
  </si>
  <si>
    <t>Infektionsrate (Wechseleingriff ausgenommen vorbestehende Infekte oder Kontamination) , stationärer Aufenthalt inklusive 90 Tage nach Index-OP: Bewertung</t>
  </si>
  <si>
    <t>Infektionsrate (Wechseleingriff ausgenommen vorbestehende Infekte oder Kontamination) , stationärer Aufenthalt inklusive 90 Tage nach Index-OP: Kommentar Zentrum</t>
  </si>
  <si>
    <t>Infektionsrate (Wechseleingriff ausgenommen vorbestehende Infekte oder Kontamination) , stationärer Aufenthalt inklusive 90 Tage nach Index-OP: Auditbericht FE</t>
  </si>
  <si>
    <t>Neurologische Komplikationen (Primärendoprothetik inklusive Frakturendoprothetik und Frakturfolgezustände), stationärer Aufenthalt: Zähler</t>
  </si>
  <si>
    <t>Neurologische Komplikationen (Primärendoprothetik inklusive Frakturendoprothetik und Frakturfolgezustände), stationärer Aufenthalt: Nenner</t>
  </si>
  <si>
    <t>Neurologische Komplikationen (Primärendoprothetik inklusive Frakturendoprothetik und Frakturfolgezustände), stationärer Aufenthalt: Quote</t>
  </si>
  <si>
    <t>Neurologische Komplikationen (Primärendoprothetik inklusive Frakturendoprothetik und Frakturfolgezustände), stationärer Aufenthalt: Bewertung</t>
  </si>
  <si>
    <t>Neurologische Komplikationen (Primärendoprothetik inklusive Frakturendoprothetik und Frakturfolgezustände), stationärer Aufenthalt: Kommentar Zentrum</t>
  </si>
  <si>
    <t>Neurologische Komplikationen (Primärendoprothetik inklusive Frakturendoprothetik und Frakturfolgezustände), stationärer Aufenthalt: Auditbericht FE</t>
  </si>
  <si>
    <t>Neurologische Komplikationen (Primärendoprothetik inklusive Frakturendoprothetik und Frakturfolgezustände), 90 Tage nach Index-OP: Zähler</t>
  </si>
  <si>
    <t>Neurologische Komplikationen (Primärendoprothetik inklusive Frakturendoprothetik und Frakturfolgezustände), 90 Tage nach Index-OP:Nenner</t>
  </si>
  <si>
    <t>Neurologische Komplikationen (Primärendoprothetik inklusive Frakturendoprothetik und Frakturfolgezustände), 90 Tage nach Index-OP: Quote</t>
  </si>
  <si>
    <t>Neurologische Komplikationen (Primärendoprothetik inklusive Frakturendoprothetik und Frakturfolgezustände), 90 Tage nach Index-OP: Bewertung</t>
  </si>
  <si>
    <t>Neurologische Komplikationen (Primärendoprothetik inklusive Frakturendoprothetik und Frakturfolgezustände), 90 Tage nach Index-OP: Kommentar Zentrum</t>
  </si>
  <si>
    <t>Neurologische Komplikationen (Primärendoprothetik inklusive Frakturendoprothetik und Frakturfolgezustände), 90 Tage nach Index-OP: Auditbericht FE</t>
  </si>
  <si>
    <t>Neurologische Komplikationen  (Wechseleingriff), stationärer Aufenthalt: Zähler</t>
  </si>
  <si>
    <t>Neurologische Komplikationen  (Wechseleingriff), stationärer Aufenthalt: Nenner</t>
  </si>
  <si>
    <t>Neurologische Komplikationen  (Wechseleingriff), stationärer Aufenthalt: Quote</t>
  </si>
  <si>
    <t>Neurologische Komplikationen  (Wechseleingriff), stationärer Aufenthalt: Bewertung</t>
  </si>
  <si>
    <t>Neurologische Komplikationen  (Wechseleingriff), stationärer Aufenthalt: Kommentar Zentrum</t>
  </si>
  <si>
    <t>Neurologische Komplikationen  (Wechseleingriff), stationärer Aufenthalt: Auditbericht FE</t>
  </si>
  <si>
    <t>Neurologische Komplikationen  (Wechseleingriff), 90 Tage nach Index-OP: Zähler</t>
  </si>
  <si>
    <t>Neurologische Komplikationen  (Wechseleingriff), 90 Tage nach Index-OP:Nenner</t>
  </si>
  <si>
    <t>Neurologische Komplikationen  (Wechseleingriff), 90 Tage nach Index-OP: Quote</t>
  </si>
  <si>
    <t>Neurologische Komplikationen  (Wechseleingriff), 90 Tage nach Index-OP: Bewertung</t>
  </si>
  <si>
    <t>Neurologische Komplikationen  (Wechseleingriff), 90 Tage nach Index-OP: Kommentar Zentrum</t>
  </si>
  <si>
    <t>Neurologische Komplikationen  (Wechseleingriff), 90 Tage nach Index-OP: Auditbericht FE</t>
  </si>
  <si>
    <t>Revisionspflichtiges Hämatom (Primärendoprothetik inklusive Frakturendoprothetik und Frakturfolgezustände), Zähler</t>
  </si>
  <si>
    <t>Revisionspflichtiges Hämatom (Primärendoprothetik inklusive Frakturendoprothetik und Frakturfolgezustände), Nenner</t>
  </si>
  <si>
    <t>Revisionspflichtiges Hämatom (Primärendoprothetik inklusive Frakturendoprothetik und Frakturfolgezustände), Quote</t>
  </si>
  <si>
    <t>Revisionspflichtiges Hämatom (Primärendoprothetik inklusive Frakturendoprothetik und Frakturfolgezustände), Bewertung</t>
  </si>
  <si>
    <t>Revisionspflichtiges Hämatom (Primärendoprothetik inklusive Frakturendoprothetik und Frakturfolgezustände), Kommentar Zentrum</t>
  </si>
  <si>
    <t>Revisionspflichtiges Hämatom (Primärendoprothetik inklusive Frakturendoprothetik und Frakturfolgezustände), Auditbericht FE</t>
  </si>
  <si>
    <t>präoperativ (&lt; 6 Monate alt)</t>
  </si>
  <si>
    <t xml:space="preserve">≤  10 % </t>
  </si>
  <si>
    <r>
      <t xml:space="preserve">Neurologische Komplikationen anatomisch oder invers 
</t>
    </r>
    <r>
      <rPr>
        <b/>
        <sz val="10"/>
        <color theme="1"/>
        <rFont val="Arial"/>
        <family val="2"/>
      </rPr>
      <t>(Wechseleingriff)</t>
    </r>
    <r>
      <rPr>
        <sz val="10"/>
        <color theme="1"/>
        <rFont val="Arial"/>
        <family val="2"/>
      </rPr>
      <t xml:space="preserve">
</t>
    </r>
  </si>
  <si>
    <r>
      <t xml:space="preserve">Schnitt-Naht-Zeit 
</t>
    </r>
    <r>
      <rPr>
        <b/>
        <sz val="10"/>
        <color theme="1"/>
        <rFont val="Arial"/>
        <family val="2"/>
      </rPr>
      <t xml:space="preserve">(Primärendoprothetik) </t>
    </r>
    <r>
      <rPr>
        <sz val="10"/>
        <color theme="1"/>
        <rFont val="Arial"/>
        <family val="2"/>
      </rPr>
      <t>*</t>
    </r>
  </si>
  <si>
    <t>≤  5 % der Patienten weisen eine Operationsdauer von &gt; 120 min auf</t>
  </si>
  <si>
    <t>X</t>
  </si>
  <si>
    <t>Anzahl Kein S/HO</t>
  </si>
  <si>
    <t>N1 (220202)</t>
  </si>
  <si>
    <t>Phase 4_3. Wiederholaudit</t>
  </si>
  <si>
    <t>Phase 4_1. Überwachungsaudit</t>
  </si>
  <si>
    <t>Phase 4_2. Überwachungsaudit</t>
  </si>
  <si>
    <t>Kalenderjahr</t>
  </si>
  <si>
    <t>Q1 (250804)</t>
  </si>
  <si>
    <t>Phase 5_1. Überwachungsaudit</t>
  </si>
  <si>
    <t>Phase 5_2. Überwachungsaudit</t>
  </si>
  <si>
    <t>Phase 6_1. Überwachungsaudit</t>
  </si>
  <si>
    <t>Phase 6_2. Überwachungsaudit</t>
  </si>
  <si>
    <t>Phase 6_5. Wiederholaudit</t>
  </si>
  <si>
    <t>Phase 5_4. Wiederholaudit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</si>
</sst>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9"/>
      <color theme="1"/>
      <name val="Calibri"/>
      <family val="2"/>
      <scheme val="minor"/>
    </font>
    <font>
      <sz val="8"/>
      <name val="Arial"/>
      <family val="2"/>
    </font>
    <font>
      <sz val="10"/>
      <color theme="1"/>
      <name val="Calibri"/>
      <family val="2"/>
      <scheme val="minor"/>
    </font>
    <font>
      <b/>
      <sz val="10"/>
      <color theme="9" tint="-0.249977111117893"/>
      <name val="Arial"/>
      <family val="2"/>
    </font>
    <font>
      <sz val="10"/>
      <name val="Calibri"/>
      <family val="2"/>
      <scheme val="minor"/>
    </font>
    <font>
      <b/>
      <sz val="9"/>
      <color theme="1"/>
      <name val="Arial"/>
      <family val="2"/>
    </font>
    <font>
      <sz val="10"/>
      <color theme="0" tint="-0.14999847407452621"/>
      <name val="Arial"/>
      <family val="2"/>
    </font>
    <font>
      <sz val="9"/>
      <color indexed="81"/>
      <name val="Arial"/>
      <family val="2"/>
    </font>
    <font>
      <sz val="11"/>
      <color theme="1"/>
      <name val="Calibri"/>
      <family val="2"/>
      <scheme val="minor"/>
    </font>
    <font>
      <sz val="9"/>
      <name val="Calibri"/>
      <family val="2"/>
      <scheme val="minor"/>
    </font>
    <font>
      <u/>
      <sz val="10"/>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5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indexed="64"/>
      </right>
      <top/>
      <bottom style="medium">
        <color indexed="64"/>
      </bottom>
      <diagonal/>
    </border>
    <border>
      <left/>
      <right style="medium">
        <color indexed="64"/>
      </right>
      <top style="thin">
        <color auto="1"/>
      </top>
      <bottom style="medium">
        <color indexed="64"/>
      </bottom>
      <diagonal/>
    </border>
  </borders>
  <cellStyleXfs count="4">
    <xf numFmtId="0" fontId="0" fillId="0" borderId="0"/>
    <xf numFmtId="9" fontId="8" fillId="0" borderId="0" applyFont="0" applyFill="0" applyBorder="0" applyAlignment="0" applyProtection="0"/>
    <xf numFmtId="0" fontId="19" fillId="0" borderId="0" applyNumberFormat="0" applyFill="0" applyBorder="0" applyAlignment="0" applyProtection="0"/>
    <xf numFmtId="9" fontId="31" fillId="0" borderId="0" applyFont="0" applyFill="0" applyBorder="0" applyAlignment="0" applyProtection="0"/>
  </cellStyleXfs>
  <cellXfs count="340">
    <xf numFmtId="0" fontId="0" fillId="0" borderId="0" xfId="0"/>
    <xf numFmtId="0" fontId="11" fillId="3" borderId="1" xfId="0" applyFont="1" applyFill="1" applyBorder="1" applyAlignment="1" applyProtection="1">
      <alignment horizontal="left" vertical="center" wrapText="1"/>
      <protection locked="0"/>
    </xf>
    <xf numFmtId="0" fontId="3" fillId="0" borderId="0" xfId="0" applyFont="1"/>
    <xf numFmtId="0" fontId="10" fillId="0" borderId="0" xfId="0" applyFont="1"/>
    <xf numFmtId="0" fontId="6" fillId="0" borderId="0" xfId="0" applyFont="1" applyAlignment="1">
      <alignment horizontal="left" vertical="center"/>
    </xf>
    <xf numFmtId="0" fontId="3" fillId="0" borderId="8" xfId="0" applyFont="1" applyBorder="1"/>
    <xf numFmtId="0" fontId="10" fillId="0" borderId="8" xfId="0" applyFont="1" applyBorder="1"/>
    <xf numFmtId="0" fontId="22" fillId="0" borderId="0" xfId="0" applyFont="1"/>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6" fillId="0" borderId="0" xfId="0" applyFont="1"/>
    <xf numFmtId="0" fontId="9" fillId="0" borderId="0" xfId="0" applyFont="1" applyAlignment="1">
      <alignment vertical="center"/>
    </xf>
    <xf numFmtId="0" fontId="6" fillId="0" borderId="0" xfId="0" applyFont="1" applyAlignment="1">
      <alignment horizontal="center" vertical="center" wrapText="1"/>
    </xf>
    <xf numFmtId="16" fontId="9" fillId="0" borderId="0" xfId="0" applyNumberFormat="1" applyFont="1" applyAlignment="1">
      <alignment horizontal="left" vertical="center"/>
    </xf>
    <xf numFmtId="0" fontId="4" fillId="3" borderId="0" xfId="0" applyFont="1" applyFill="1"/>
    <xf numFmtId="0" fontId="4" fillId="3" borderId="0" xfId="0" applyFont="1" applyFill="1" applyAlignment="1">
      <alignment horizontal="center"/>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6" borderId="18"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6" fillId="3" borderId="0" xfId="0" applyFont="1" applyFill="1"/>
    <xf numFmtId="0" fontId="3" fillId="0" borderId="0" xfId="0" applyFont="1" applyAlignment="1">
      <alignment horizontal="left" vertical="center" wrapText="1"/>
    </xf>
    <xf numFmtId="1" fontId="6" fillId="0" borderId="0" xfId="0" applyNumberFormat="1" applyFont="1" applyAlignment="1">
      <alignment horizontal="center" vertical="center" wrapText="1"/>
    </xf>
    <xf numFmtId="1" fontId="6" fillId="0" borderId="0" xfId="0" applyNumberFormat="1" applyFont="1" applyAlignment="1">
      <alignment horizontal="center"/>
    </xf>
    <xf numFmtId="0" fontId="6" fillId="0" borderId="0" xfId="0" applyFont="1" applyAlignment="1">
      <alignment vertical="center"/>
    </xf>
    <xf numFmtId="0" fontId="10" fillId="3" borderId="0" xfId="0" applyFont="1" applyFill="1"/>
    <xf numFmtId="0" fontId="23" fillId="0" borderId="0" xfId="0" applyFont="1"/>
    <xf numFmtId="0" fontId="23" fillId="0" borderId="0" xfId="0" applyFont="1" applyAlignment="1">
      <alignment vertical="top" wrapText="1"/>
    </xf>
    <xf numFmtId="0" fontId="23" fillId="4" borderId="8" xfId="0" applyFont="1" applyFill="1" applyBorder="1" applyAlignment="1">
      <alignment vertical="top" wrapText="1"/>
    </xf>
    <xf numFmtId="0" fontId="23" fillId="0" borderId="8" xfId="0" applyFont="1" applyBorder="1" applyAlignment="1">
      <alignment horizontal="left" vertical="top" wrapText="1"/>
    </xf>
    <xf numFmtId="14" fontId="23" fillId="0" borderId="8" xfId="0" applyNumberFormat="1" applyFont="1" applyBorder="1" applyAlignment="1">
      <alignment horizontal="left" vertical="top" wrapText="1"/>
    </xf>
    <xf numFmtId="1" fontId="23" fillId="0" borderId="8" xfId="0" applyNumberFormat="1" applyFont="1" applyBorder="1" applyAlignment="1">
      <alignment horizontal="left" vertical="top" wrapText="1"/>
    </xf>
    <xf numFmtId="0" fontId="23" fillId="0" borderId="8" xfId="0" applyFont="1" applyBorder="1" applyAlignment="1">
      <alignment horizontal="left"/>
    </xf>
    <xf numFmtId="0" fontId="23" fillId="0" borderId="0" xfId="0" applyFont="1" applyAlignment="1">
      <alignment horizontal="left"/>
    </xf>
    <xf numFmtId="10" fontId="23" fillId="0" borderId="8" xfId="0" applyNumberFormat="1" applyFont="1" applyBorder="1" applyAlignment="1">
      <alignment horizontal="left" vertical="top" wrapText="1"/>
    </xf>
    <xf numFmtId="0" fontId="3" fillId="0" borderId="8" xfId="0" applyFont="1" applyBorder="1" applyAlignment="1" applyProtection="1">
      <alignment horizontal="center" vertical="center"/>
      <protection locked="0"/>
    </xf>
    <xf numFmtId="0" fontId="11" fillId="0" borderId="0" xfId="0" applyFont="1"/>
    <xf numFmtId="0" fontId="24" fillId="0" borderId="0" xfId="0" applyFont="1"/>
    <xf numFmtId="0" fontId="24" fillId="0" borderId="0" xfId="0" applyFont="1" applyAlignment="1">
      <alignment horizontal="right"/>
    </xf>
    <xf numFmtId="0" fontId="1" fillId="0" borderId="0" xfId="0" applyFont="1" applyAlignment="1">
      <alignment horizontal="left" vertical="center"/>
    </xf>
    <xf numFmtId="0" fontId="2" fillId="0" borderId="8" xfId="0" applyFont="1" applyBorder="1"/>
    <xf numFmtId="14" fontId="3" fillId="0" borderId="8" xfId="0" applyNumberFormat="1" applyFont="1" applyBorder="1"/>
    <xf numFmtId="15" fontId="3" fillId="0" borderId="8" xfId="0" applyNumberFormat="1" applyFont="1" applyBorder="1"/>
    <xf numFmtId="14" fontId="3" fillId="0" borderId="0" xfId="0" applyNumberFormat="1" applyFont="1"/>
    <xf numFmtId="49" fontId="3" fillId="0" borderId="0" xfId="0" applyNumberFormat="1" applyFont="1"/>
    <xf numFmtId="0" fontId="4" fillId="7" borderId="9" xfId="0" applyFont="1" applyFill="1" applyBorder="1"/>
    <xf numFmtId="0" fontId="9" fillId="7" borderId="10" xfId="0" applyFont="1" applyFill="1" applyBorder="1" applyAlignment="1">
      <alignment vertical="center"/>
    </xf>
    <xf numFmtId="0" fontId="4" fillId="7" borderId="10" xfId="0" applyFont="1" applyFill="1" applyBorder="1"/>
    <xf numFmtId="0" fontId="4" fillId="7" borderId="12" xfId="0" applyFont="1" applyFill="1" applyBorder="1"/>
    <xf numFmtId="0" fontId="9" fillId="7" borderId="0" xfId="0" applyFont="1" applyFill="1" applyAlignment="1">
      <alignment vertical="center"/>
    </xf>
    <xf numFmtId="0" fontId="4" fillId="7" borderId="0" xfId="0" applyFont="1" applyFill="1"/>
    <xf numFmtId="0" fontId="4" fillId="7" borderId="3" xfId="0" applyFont="1" applyFill="1" applyBorder="1"/>
    <xf numFmtId="0" fontId="11" fillId="7" borderId="0" xfId="0" applyFont="1" applyFill="1" applyAlignment="1">
      <alignment horizontal="left" vertical="top" wrapText="1"/>
    </xf>
    <xf numFmtId="0" fontId="4" fillId="7" borderId="14" xfId="0" applyFont="1" applyFill="1" applyBorder="1"/>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4" fillId="0" borderId="27" xfId="0" applyFont="1" applyBorder="1" applyAlignment="1">
      <alignment vertical="top" wrapText="1"/>
    </xf>
    <xf numFmtId="49" fontId="1" fillId="0" borderId="2" xfId="0" applyNumberFormat="1" applyFont="1" applyBorder="1" applyAlignment="1" applyProtection="1">
      <alignment horizontal="center" vertical="center"/>
      <protection locked="0"/>
    </xf>
    <xf numFmtId="0" fontId="1" fillId="0" borderId="8" xfId="0" applyFont="1" applyBorder="1"/>
    <xf numFmtId="0" fontId="6" fillId="4" borderId="1" xfId="0" applyFont="1" applyFill="1" applyBorder="1" applyAlignment="1">
      <alignment horizontal="center" vertical="center"/>
    </xf>
    <xf numFmtId="49" fontId="4" fillId="0" borderId="0" xfId="0" applyNumberFormat="1" applyFont="1" applyAlignment="1">
      <alignment vertical="center"/>
    </xf>
    <xf numFmtId="0" fontId="4" fillId="0" borderId="0" xfId="0" applyFont="1" applyAlignment="1">
      <alignment vertical="center" shrinkToFit="1"/>
    </xf>
    <xf numFmtId="0" fontId="3" fillId="4" borderId="4" xfId="0" applyFont="1" applyFill="1" applyBorder="1" applyAlignment="1">
      <alignment horizontal="center" vertical="center"/>
    </xf>
    <xf numFmtId="0" fontId="19" fillId="0" borderId="0" xfId="2" applyFill="1" applyAlignment="1" applyProtection="1"/>
    <xf numFmtId="0" fontId="1" fillId="0" borderId="8" xfId="0" applyFont="1" applyBorder="1" applyAlignment="1" applyProtection="1">
      <alignment horizontal="center" vertical="center"/>
      <protection locked="0"/>
    </xf>
    <xf numFmtId="0" fontId="1" fillId="0" borderId="0" xfId="0" applyFont="1" applyAlignment="1">
      <alignment vertical="top"/>
    </xf>
    <xf numFmtId="0" fontId="22" fillId="0" borderId="0" xfId="0" applyFont="1" applyAlignment="1">
      <alignment horizontal="right"/>
    </xf>
    <xf numFmtId="0" fontId="1" fillId="0" borderId="0" xfId="0" applyFont="1" applyAlignment="1">
      <alignment horizontal="center"/>
    </xf>
    <xf numFmtId="0" fontId="21" fillId="0" borderId="0" xfId="2" applyFont="1" applyFill="1" applyAlignment="1" applyProtection="1">
      <alignment horizontal="right"/>
    </xf>
    <xf numFmtId="0" fontId="13" fillId="0" borderId="0" xfId="0" applyFont="1" applyAlignment="1">
      <alignment vertical="top" wrapText="1"/>
    </xf>
    <xf numFmtId="0" fontId="14" fillId="0" borderId="0" xfId="0" applyFont="1"/>
    <xf numFmtId="0" fontId="5" fillId="0" borderId="0" xfId="0" applyFont="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1" fillId="0" borderId="14" xfId="0" applyFont="1" applyBorder="1" applyAlignment="1">
      <alignment horizontal="left" vertical="center" wrapText="1"/>
    </xf>
    <xf numFmtId="0" fontId="5" fillId="0" borderId="32" xfId="0" applyFont="1" applyBorder="1" applyAlignment="1">
      <alignment vertical="center"/>
    </xf>
    <xf numFmtId="0" fontId="5" fillId="0" borderId="29" xfId="0" applyFont="1" applyBorder="1" applyAlignment="1">
      <alignment vertical="center"/>
    </xf>
    <xf numFmtId="0" fontId="5" fillId="0" borderId="24" xfId="0" applyFont="1" applyBorder="1" applyAlignment="1">
      <alignment vertical="center"/>
    </xf>
    <xf numFmtId="0" fontId="6" fillId="0" borderId="12" xfId="0" applyFont="1" applyBorder="1" applyAlignment="1">
      <alignment vertical="center"/>
    </xf>
    <xf numFmtId="0" fontId="1" fillId="0" borderId="0" xfId="0" applyFont="1" applyAlignment="1">
      <alignment vertical="center"/>
    </xf>
    <xf numFmtId="0" fontId="1" fillId="0" borderId="31" xfId="0" applyFont="1" applyBorder="1" applyAlignment="1">
      <alignment vertical="center"/>
    </xf>
    <xf numFmtId="0" fontId="5" fillId="4" borderId="8" xfId="0" applyFont="1" applyFill="1" applyBorder="1" applyAlignment="1">
      <alignment vertical="center"/>
    </xf>
    <xf numFmtId="0" fontId="5" fillId="0" borderId="31" xfId="0" applyFont="1" applyBorder="1" applyAlignment="1">
      <alignment vertical="center"/>
    </xf>
    <xf numFmtId="0" fontId="5" fillId="6" borderId="8" xfId="0" applyFont="1" applyFill="1" applyBorder="1" applyAlignment="1">
      <alignment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vertical="center"/>
    </xf>
    <xf numFmtId="0" fontId="5" fillId="0" borderId="30" xfId="0" applyFont="1" applyBorder="1" applyAlignment="1">
      <alignment horizontal="center" vertical="center"/>
    </xf>
    <xf numFmtId="0" fontId="5" fillId="0" borderId="28" xfId="0" applyFont="1" applyBorder="1" applyAlignment="1">
      <alignmen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5" fillId="0" borderId="32" xfId="0" applyFont="1" applyBorder="1" applyAlignment="1">
      <alignment horizontal="center"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5" fillId="9" borderId="8" xfId="0" applyFont="1" applyFill="1" applyBorder="1" applyAlignment="1">
      <alignment vertical="center"/>
    </xf>
    <xf numFmtId="0" fontId="5" fillId="0" borderId="8" xfId="0" applyFont="1" applyBorder="1" applyAlignment="1">
      <alignment horizontal="center" vertical="center"/>
    </xf>
    <xf numFmtId="0" fontId="5" fillId="0" borderId="30" xfId="0" applyFont="1" applyBorder="1" applyAlignment="1">
      <alignment vertical="center"/>
    </xf>
    <xf numFmtId="0" fontId="5" fillId="0" borderId="28" xfId="0" applyFont="1" applyBorder="1"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6" fillId="0" borderId="0" xfId="0" applyFont="1" applyAlignment="1">
      <alignment horizontal="left" vertical="center" wrapText="1"/>
    </xf>
    <xf numFmtId="0" fontId="6" fillId="2" borderId="8" xfId="0" applyFont="1" applyFill="1" applyBorder="1" applyAlignment="1">
      <alignment vertical="center"/>
    </xf>
    <xf numFmtId="0" fontId="6" fillId="2" borderId="16" xfId="0" applyFont="1" applyFill="1" applyBorder="1" applyAlignment="1">
      <alignment vertical="center"/>
    </xf>
    <xf numFmtId="0" fontId="6" fillId="2" borderId="26" xfId="0" applyFont="1" applyFill="1" applyBorder="1" applyAlignment="1">
      <alignment vertical="center"/>
    </xf>
    <xf numFmtId="0" fontId="1" fillId="3" borderId="16" xfId="0" applyFont="1" applyFill="1" applyBorder="1" applyAlignment="1">
      <alignment vertical="center" wrapText="1"/>
    </xf>
    <xf numFmtId="0" fontId="21" fillId="3" borderId="14" xfId="2" applyFont="1" applyFill="1" applyBorder="1" applyAlignment="1" applyProtection="1">
      <alignment horizontal="left" vertical="center"/>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21" fillId="3" borderId="8" xfId="2" applyFont="1" applyFill="1" applyBorder="1" applyAlignment="1" applyProtection="1">
      <alignment horizontal="left" vertical="center"/>
      <protection locked="0"/>
    </xf>
    <xf numFmtId="0" fontId="5" fillId="10" borderId="8" xfId="0" applyFont="1" applyFill="1" applyBorder="1" applyAlignment="1">
      <alignment vertical="center"/>
    </xf>
    <xf numFmtId="0" fontId="21" fillId="0" borderId="8" xfId="2" applyFont="1" applyBorder="1" applyAlignment="1" applyProtection="1">
      <alignment horizontal="left" vertical="center"/>
      <protection locked="0"/>
    </xf>
    <xf numFmtId="0" fontId="12" fillId="0" borderId="0" xfId="0" applyFont="1" applyProtection="1">
      <protection locked="0"/>
    </xf>
    <xf numFmtId="0" fontId="4" fillId="0" borderId="0" xfId="0" applyFont="1" applyProtection="1">
      <protection locked="0"/>
    </xf>
    <xf numFmtId="0" fontId="6" fillId="4" borderId="4"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0" borderId="0" xfId="0" applyFont="1" applyAlignment="1">
      <alignment vertical="top" wrapText="1"/>
    </xf>
    <xf numFmtId="0" fontId="6" fillId="8" borderId="1" xfId="0" applyFont="1" applyFill="1" applyBorder="1" applyAlignment="1">
      <alignment vertical="center" wrapText="1"/>
    </xf>
    <xf numFmtId="0" fontId="1" fillId="0" borderId="0" xfId="0" applyFont="1" applyAlignment="1">
      <alignment horizontal="center" vertical="top" wrapText="1"/>
    </xf>
    <xf numFmtId="1" fontId="4" fillId="4" borderId="35" xfId="0" applyNumberFormat="1" applyFont="1" applyFill="1" applyBorder="1" applyAlignment="1">
      <alignment horizontal="center" vertical="center" shrinkToFit="1"/>
    </xf>
    <xf numFmtId="0" fontId="3" fillId="2" borderId="35" xfId="0" applyFont="1" applyFill="1" applyBorder="1" applyAlignment="1">
      <alignment horizontal="center" vertical="center" wrapText="1"/>
    </xf>
    <xf numFmtId="0" fontId="4" fillId="7" borderId="13" xfId="0" applyFont="1" applyFill="1" applyBorder="1"/>
    <xf numFmtId="0" fontId="4" fillId="4" borderId="33" xfId="0" applyFont="1" applyFill="1" applyBorder="1" applyAlignment="1">
      <alignment horizontal="left" vertical="center" wrapText="1" shrinkToFit="1"/>
    </xf>
    <xf numFmtId="0" fontId="4" fillId="4" borderId="34" xfId="0" applyFont="1" applyFill="1" applyBorder="1" applyAlignment="1">
      <alignment horizontal="left" vertical="center" wrapText="1" shrinkToFit="1"/>
    </xf>
    <xf numFmtId="1" fontId="4" fillId="3" borderId="0" xfId="0" applyNumberFormat="1" applyFont="1" applyFill="1"/>
    <xf numFmtId="0" fontId="4" fillId="7" borderId="0" xfId="0" applyFont="1" applyFill="1" applyAlignment="1">
      <alignment horizontal="center"/>
    </xf>
    <xf numFmtId="0" fontId="4"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2" fillId="0" borderId="0" xfId="0" applyFont="1"/>
    <xf numFmtId="0" fontId="3" fillId="0" borderId="0" xfId="0" quotePrefix="1" applyFont="1"/>
    <xf numFmtId="0" fontId="1" fillId="0" borderId="0" xfId="0" quotePrefix="1" applyFont="1"/>
    <xf numFmtId="14" fontId="3" fillId="0" borderId="36" xfId="0" applyNumberFormat="1" applyFont="1" applyBorder="1"/>
    <xf numFmtId="0" fontId="3" fillId="0" borderId="36" xfId="0" applyFont="1" applyBorder="1"/>
    <xf numFmtId="15" fontId="3" fillId="0" borderId="36" xfId="0" applyNumberFormat="1" applyFont="1" applyBorder="1"/>
    <xf numFmtId="15" fontId="3" fillId="0" borderId="0" xfId="0" applyNumberFormat="1" applyFont="1"/>
    <xf numFmtId="0" fontId="4" fillId="7" borderId="0" xfId="0" applyFont="1" applyFill="1" applyAlignment="1">
      <alignment horizontal="left" vertical="center"/>
    </xf>
    <xf numFmtId="0" fontId="4" fillId="7" borderId="14" xfId="0" applyFont="1" applyFill="1" applyBorder="1" applyAlignment="1">
      <alignment horizontal="center"/>
    </xf>
    <xf numFmtId="0" fontId="23" fillId="4" borderId="16" xfId="0" applyFont="1" applyFill="1" applyBorder="1" applyAlignment="1">
      <alignment vertical="top" wrapText="1"/>
    </xf>
    <xf numFmtId="1" fontId="23" fillId="0" borderId="16" xfId="0" applyNumberFormat="1" applyFont="1" applyBorder="1" applyAlignment="1">
      <alignment horizontal="left" vertical="top" wrapText="1"/>
    </xf>
    <xf numFmtId="0" fontId="23" fillId="0" borderId="38" xfId="0" applyFont="1" applyBorder="1" applyAlignment="1">
      <alignment horizontal="left" vertical="top" wrapText="1"/>
    </xf>
    <xf numFmtId="0" fontId="6" fillId="4" borderId="20"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9" fontId="1" fillId="4" borderId="1" xfId="0" applyNumberFormat="1" applyFont="1" applyFill="1" applyBorder="1" applyAlignment="1">
      <alignment horizontal="left" vertical="center" wrapText="1"/>
    </xf>
    <xf numFmtId="0" fontId="23" fillId="0" borderId="31" xfId="0" applyFont="1" applyBorder="1" applyAlignment="1">
      <alignment vertical="top" wrapText="1"/>
    </xf>
    <xf numFmtId="0" fontId="21" fillId="0" borderId="0" xfId="2" applyFont="1" applyFill="1" applyAlignment="1" applyProtection="1">
      <alignment horizontal="right"/>
      <protection locked="0"/>
    </xf>
    <xf numFmtId="0" fontId="4" fillId="6" borderId="44" xfId="0" applyFont="1" applyFill="1" applyBorder="1" applyAlignment="1" applyProtection="1">
      <alignment horizontal="center" vertical="center"/>
      <protection locked="0"/>
    </xf>
    <xf numFmtId="0" fontId="4" fillId="6" borderId="44" xfId="0" applyFont="1" applyFill="1" applyBorder="1" applyAlignment="1" applyProtection="1">
      <alignment horizontal="center" vertical="center" wrapText="1"/>
      <protection locked="0"/>
    </xf>
    <xf numFmtId="0" fontId="4" fillId="7" borderId="0" xfId="0" applyFont="1" applyFill="1" applyAlignment="1">
      <alignment horizontal="left" vertical="top" wrapText="1"/>
    </xf>
    <xf numFmtId="16" fontId="6" fillId="7" borderId="10" xfId="0" applyNumberFormat="1" applyFont="1" applyFill="1" applyBorder="1" applyAlignment="1">
      <alignment horizontal="left" vertical="center"/>
    </xf>
    <xf numFmtId="0" fontId="4" fillId="7" borderId="11" xfId="0" applyFont="1" applyFill="1" applyBorder="1"/>
    <xf numFmtId="0" fontId="4" fillId="7" borderId="15" xfId="0" applyFont="1" applyFill="1" applyBorder="1"/>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7" borderId="0" xfId="0" applyFont="1" applyFill="1" applyAlignment="1">
      <alignment horizontal="left" vertical="center" wrapText="1"/>
    </xf>
    <xf numFmtId="0" fontId="15" fillId="7" borderId="0" xfId="0" applyFont="1" applyFill="1" applyAlignment="1">
      <alignment horizontal="center" vertical="center" wrapText="1"/>
    </xf>
    <xf numFmtId="0" fontId="6" fillId="7" borderId="0" xfId="0" applyFont="1" applyFill="1" applyAlignment="1">
      <alignment vertical="center" wrapText="1"/>
    </xf>
    <xf numFmtId="0" fontId="4" fillId="4" borderId="37" xfId="0" applyFont="1" applyFill="1" applyBorder="1" applyAlignment="1">
      <alignment horizontal="left" vertical="center" wrapText="1" shrinkToFit="1"/>
    </xf>
    <xf numFmtId="0" fontId="4" fillId="4" borderId="39" xfId="0" applyFont="1" applyFill="1" applyBorder="1" applyAlignment="1">
      <alignment horizontal="center" vertical="center" wrapText="1"/>
    </xf>
    <xf numFmtId="0" fontId="3" fillId="0" borderId="27" xfId="0" applyFont="1" applyBorder="1" applyAlignment="1">
      <alignment horizontal="left" vertical="center"/>
    </xf>
    <xf numFmtId="0" fontId="1" fillId="4" borderId="7" xfId="0" applyFont="1" applyFill="1" applyBorder="1" applyAlignment="1">
      <alignment vertical="center" wrapText="1"/>
    </xf>
    <xf numFmtId="0" fontId="28" fillId="3" borderId="0" xfId="0" applyFont="1" applyFill="1" applyAlignment="1">
      <alignment vertical="center" wrapText="1"/>
    </xf>
    <xf numFmtId="0" fontId="1" fillId="3" borderId="0" xfId="0" applyFont="1" applyFill="1"/>
    <xf numFmtId="0" fontId="1" fillId="3" borderId="0" xfId="0" applyFont="1" applyFill="1" applyAlignment="1">
      <alignment horizontal="center"/>
    </xf>
    <xf numFmtId="49" fontId="9" fillId="0" borderId="0" xfId="0" applyNumberFormat="1" applyFont="1" applyAlignment="1">
      <alignment vertical="center"/>
    </xf>
    <xf numFmtId="0" fontId="6" fillId="0" borderId="0" xfId="0" applyFont="1" applyAlignment="1">
      <alignment horizontal="left" vertical="top"/>
    </xf>
    <xf numFmtId="0" fontId="6" fillId="0" borderId="0" xfId="0" applyFont="1" applyAlignment="1">
      <alignment horizontal="left" vertical="top" wrapText="1"/>
    </xf>
    <xf numFmtId="49" fontId="11" fillId="3" borderId="0" xfId="0" applyNumberFormat="1" applyFont="1" applyFill="1" applyAlignment="1">
      <alignment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49" fontId="1" fillId="3" borderId="0" xfId="0" applyNumberFormat="1" applyFont="1" applyFill="1"/>
    <xf numFmtId="0" fontId="1" fillId="4" borderId="1" xfId="0" applyFont="1" applyFill="1" applyBorder="1" applyAlignment="1">
      <alignment horizontal="center" vertical="center"/>
    </xf>
    <xf numFmtId="1" fontId="1" fillId="4" borderId="1" xfId="0" applyNumberFormat="1"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10" fontId="1" fillId="3" borderId="0" xfId="0" applyNumberFormat="1" applyFont="1" applyFill="1"/>
    <xf numFmtId="0" fontId="1" fillId="3" borderId="0" xfId="0" applyFont="1" applyFill="1" applyAlignment="1">
      <alignment vertical="center"/>
    </xf>
    <xf numFmtId="0" fontId="1" fillId="4" borderId="6" xfId="0" applyFont="1" applyFill="1" applyBorder="1" applyAlignment="1">
      <alignment horizontal="center" vertical="center"/>
    </xf>
    <xf numFmtId="0" fontId="1" fillId="4" borderId="2" xfId="0" applyFont="1" applyFill="1" applyBorder="1" applyAlignment="1">
      <alignment vertical="center" wrapText="1"/>
    </xf>
    <xf numFmtId="10" fontId="1" fillId="0" borderId="0" xfId="0" applyNumberFormat="1" applyFont="1"/>
    <xf numFmtId="0" fontId="1" fillId="0" borderId="0" xfId="0" applyFont="1" applyAlignment="1">
      <alignment horizontal="center" vertical="center"/>
    </xf>
    <xf numFmtId="10" fontId="29" fillId="4" borderId="1" xfId="0" applyNumberFormat="1" applyFont="1" applyFill="1" applyBorder="1" applyAlignment="1">
      <alignment horizontal="center" vertical="center" wrapText="1"/>
    </xf>
    <xf numFmtId="0" fontId="1" fillId="4" borderId="15"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xf>
    <xf numFmtId="1" fontId="1" fillId="3" borderId="0" xfId="0" applyNumberFormat="1" applyFont="1" applyFill="1"/>
    <xf numFmtId="0" fontId="1" fillId="5" borderId="0" xfId="0" applyFont="1" applyFill="1"/>
    <xf numFmtId="0" fontId="1" fillId="5" borderId="0" xfId="0" applyFont="1" applyFill="1" applyAlignment="1">
      <alignment horizontal="center"/>
    </xf>
    <xf numFmtId="0" fontId="32" fillId="4" borderId="8" xfId="0" applyFont="1" applyFill="1" applyBorder="1" applyAlignment="1">
      <alignment vertical="top" wrapText="1"/>
    </xf>
    <xf numFmtId="10" fontId="23" fillId="0" borderId="8" xfId="3" applyNumberFormat="1" applyFont="1" applyBorder="1" applyAlignment="1">
      <alignment horizontal="left" vertical="top" wrapText="1"/>
    </xf>
    <xf numFmtId="0" fontId="14" fillId="0" borderId="0" xfId="0" applyFont="1" applyAlignment="1">
      <alignment horizontal="left" vertical="center"/>
    </xf>
    <xf numFmtId="0" fontId="14" fillId="0" borderId="0" xfId="0" applyFont="1" applyAlignment="1">
      <alignment horizontal="center" vertical="center"/>
    </xf>
    <xf numFmtId="0" fontId="23" fillId="0" borderId="8" xfId="0" applyFont="1" applyBorder="1"/>
    <xf numFmtId="1" fontId="1" fillId="4" borderId="1" xfId="0" applyNumberFormat="1" applyFont="1" applyFill="1" applyBorder="1" applyAlignment="1">
      <alignment horizontal="center" vertical="center"/>
    </xf>
    <xf numFmtId="0" fontId="4" fillId="0" borderId="0" xfId="0" applyFont="1" applyAlignment="1">
      <alignment horizontal="center" vertical="center" shrinkToFit="1"/>
    </xf>
    <xf numFmtId="0" fontId="33" fillId="0" borderId="8" xfId="2" applyFont="1" applyFill="1" applyBorder="1" applyAlignment="1" applyProtection="1">
      <alignment horizontal="left"/>
    </xf>
    <xf numFmtId="0" fontId="21" fillId="0" borderId="8" xfId="2" applyFont="1" applyFill="1" applyBorder="1" applyAlignment="1" applyProtection="1">
      <alignment horizontal="left"/>
    </xf>
    <xf numFmtId="0" fontId="33" fillId="0" borderId="38" xfId="2" applyFont="1" applyFill="1" applyBorder="1" applyAlignment="1" applyProtection="1">
      <alignment horizontal="left"/>
    </xf>
    <xf numFmtId="0" fontId="33" fillId="0" borderId="0" xfId="2" applyFont="1" applyFill="1" applyBorder="1" applyAlignment="1" applyProtection="1">
      <alignment horizontal="left"/>
    </xf>
    <xf numFmtId="0" fontId="21" fillId="0" borderId="28" xfId="2" applyFont="1" applyFill="1" applyBorder="1" applyAlignment="1" applyProtection="1">
      <alignment horizontal="left"/>
    </xf>
    <xf numFmtId="9" fontId="1" fillId="4" borderId="2" xfId="0" applyNumberFormat="1" applyFont="1" applyFill="1" applyBorder="1" applyAlignment="1">
      <alignment horizontal="left" vertical="center" wrapText="1"/>
    </xf>
    <xf numFmtId="0" fontId="11" fillId="0" borderId="2" xfId="0" applyFont="1" applyBorder="1" applyAlignment="1" applyProtection="1">
      <alignment horizontal="left" vertical="center" wrapText="1"/>
      <protection locked="0"/>
    </xf>
    <xf numFmtId="1" fontId="1" fillId="0" borderId="0" xfId="0" applyNumberFormat="1" applyFont="1" applyAlignment="1">
      <alignment horizontal="center" vertical="center" wrapText="1"/>
    </xf>
    <xf numFmtId="0" fontId="1" fillId="6" borderId="1" xfId="0" applyFont="1" applyFill="1" applyBorder="1" applyAlignment="1" applyProtection="1">
      <alignment horizontal="center" vertical="center" wrapText="1"/>
      <protection locked="0"/>
    </xf>
    <xf numFmtId="0" fontId="10" fillId="4" borderId="6" xfId="0" applyFont="1" applyFill="1" applyBorder="1" applyAlignment="1">
      <alignment horizontal="left" vertical="center" wrapText="1"/>
    </xf>
    <xf numFmtId="0" fontId="1" fillId="3" borderId="4" xfId="0" applyFont="1" applyFill="1" applyBorder="1" applyAlignment="1" applyProtection="1">
      <alignment horizontal="center" vertical="center"/>
      <protection locked="0"/>
    </xf>
    <xf numFmtId="0" fontId="1" fillId="0" borderId="0" xfId="0" applyFont="1" applyAlignment="1">
      <alignment horizontal="justify" vertical="center"/>
    </xf>
    <xf numFmtId="0" fontId="6" fillId="4" borderId="19" xfId="0" applyFont="1" applyFill="1" applyBorder="1" applyAlignment="1">
      <alignment horizontal="center" vertical="center"/>
    </xf>
    <xf numFmtId="0" fontId="6" fillId="4" borderId="48" xfId="0" applyFont="1" applyFill="1" applyBorder="1" applyAlignment="1">
      <alignment horizontal="center" vertical="center"/>
    </xf>
    <xf numFmtId="1" fontId="4" fillId="4" borderId="49" xfId="0" applyNumberFormat="1" applyFont="1" applyFill="1" applyBorder="1" applyAlignment="1">
      <alignment horizontal="center" vertical="center" shrinkToFit="1"/>
    </xf>
    <xf numFmtId="0" fontId="6" fillId="0" borderId="0" xfId="0" applyFont="1" applyAlignment="1">
      <alignment horizontal="left"/>
    </xf>
    <xf numFmtId="0" fontId="1" fillId="3" borderId="26"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6" fillId="2" borderId="26" xfId="0" applyFont="1" applyFill="1" applyBorder="1" applyAlignment="1">
      <alignment horizontal="left" vertical="center"/>
    </xf>
    <xf numFmtId="0" fontId="6" fillId="2" borderId="23" xfId="0" applyFont="1" applyFill="1"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1" fillId="0" borderId="27" xfId="0" applyFont="1" applyBorder="1" applyAlignment="1">
      <alignment horizontal="left" vertical="center" wrapText="1"/>
    </xf>
    <xf numFmtId="0" fontId="20" fillId="0" borderId="0" xfId="0" applyFont="1" applyAlignment="1">
      <alignment horizontal="left" vertical="center" wrapText="1"/>
    </xf>
    <xf numFmtId="0" fontId="3" fillId="0" borderId="28" xfId="0" applyFont="1" applyBorder="1" applyAlignment="1">
      <alignment horizontal="left" vertical="center"/>
    </xf>
    <xf numFmtId="0" fontId="17" fillId="0" borderId="0" xfId="0" applyFont="1" applyAlignment="1">
      <alignment horizontal="left" vertical="center" wrapText="1"/>
    </xf>
    <xf numFmtId="0" fontId="1" fillId="0" borderId="0" xfId="0" applyFont="1" applyAlignment="1">
      <alignment horizontal="left" vertical="center"/>
    </xf>
    <xf numFmtId="0" fontId="1" fillId="0" borderId="27" xfId="0" applyFont="1" applyBorder="1" applyAlignment="1">
      <alignment horizontal="left" vertical="center"/>
    </xf>
    <xf numFmtId="49" fontId="10" fillId="0" borderId="16" xfId="0" applyNumberFormat="1" applyFont="1"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1" fillId="0" borderId="0" xfId="0" applyFont="1" applyAlignment="1">
      <alignment horizontal="left" vertical="top" wrapText="1"/>
    </xf>
    <xf numFmtId="0" fontId="1" fillId="0" borderId="16"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21" fillId="0" borderId="0" xfId="2" applyFont="1" applyFill="1" applyAlignment="1" applyProtection="1">
      <alignment horizontal="right"/>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2" fillId="0" borderId="4"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 fillId="0" borderId="28" xfId="0" applyFont="1" applyBorder="1" applyAlignment="1">
      <alignment horizontal="center" vertical="top"/>
    </xf>
    <xf numFmtId="0" fontId="10" fillId="0" borderId="28" xfId="0" applyFont="1" applyBorder="1" applyAlignment="1">
      <alignment horizontal="center" vertical="top" wrapText="1"/>
    </xf>
    <xf numFmtId="49" fontId="10" fillId="0" borderId="23" xfId="0" applyNumberFormat="1" applyFont="1" applyBorder="1" applyAlignment="1" applyProtection="1">
      <alignment horizontal="left" vertical="center" shrinkToFit="1"/>
      <protection locked="0"/>
    </xf>
    <xf numFmtId="0" fontId="1" fillId="0" borderId="28" xfId="0" applyFont="1" applyBorder="1" applyAlignment="1">
      <alignment horizontal="left" vertical="top"/>
    </xf>
    <xf numFmtId="0" fontId="1"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 fillId="0" borderId="32" xfId="0" applyFont="1" applyBorder="1" applyAlignment="1" applyProtection="1">
      <alignment horizontal="left" vertical="top" wrapText="1" shrinkToFit="1"/>
      <protection locked="0"/>
    </xf>
    <xf numFmtId="0" fontId="3" fillId="0" borderId="29" xfId="0" applyFont="1" applyBorder="1" applyAlignment="1" applyProtection="1">
      <alignment horizontal="left" vertical="top" wrapText="1" shrinkToFit="1"/>
      <protection locked="0"/>
    </xf>
    <xf numFmtId="0" fontId="3" fillId="0" borderId="24" xfId="0" applyFont="1" applyBorder="1" applyAlignment="1" applyProtection="1">
      <alignment horizontal="left" vertical="top" wrapText="1" shrinkToFit="1"/>
      <protection locked="0"/>
    </xf>
    <xf numFmtId="0" fontId="3" fillId="0" borderId="31"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0" borderId="30" xfId="0" applyFont="1" applyBorder="1" applyAlignment="1" applyProtection="1">
      <alignment horizontal="left" vertical="top" wrapText="1" shrinkToFit="1"/>
      <protection locked="0"/>
    </xf>
    <xf numFmtId="0" fontId="3" fillId="0" borderId="28" xfId="0" applyFont="1" applyBorder="1" applyAlignment="1" applyProtection="1">
      <alignment horizontal="left" vertical="top" wrapText="1" shrinkToFit="1"/>
      <protection locked="0"/>
    </xf>
    <xf numFmtId="0" fontId="3" fillId="0" borderId="25" xfId="0" applyFont="1" applyBorder="1" applyAlignment="1" applyProtection="1">
      <alignment horizontal="left" vertical="top" wrapText="1" shrinkToFit="1"/>
      <protection locked="0"/>
    </xf>
    <xf numFmtId="0" fontId="1" fillId="0" borderId="27" xfId="0" applyFont="1" applyBorder="1" applyAlignment="1">
      <alignment horizontal="left" vertical="top" wrapText="1"/>
    </xf>
    <xf numFmtId="0" fontId="1" fillId="2" borderId="18"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26" fillId="0" borderId="0" xfId="0" applyFont="1" applyAlignment="1">
      <alignment horizontal="left" vertical="center" wrapText="1"/>
    </xf>
    <xf numFmtId="1" fontId="1" fillId="0" borderId="12" xfId="0" applyNumberFormat="1" applyFont="1" applyBorder="1" applyAlignment="1">
      <alignment horizontal="left" vertical="center" wrapText="1"/>
    </xf>
    <xf numFmtId="1" fontId="1" fillId="0" borderId="0" xfId="0" applyNumberFormat="1" applyFont="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wrapText="1"/>
    </xf>
    <xf numFmtId="0" fontId="6" fillId="4" borderId="41"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7" borderId="0" xfId="0" applyFont="1" applyFill="1" applyAlignment="1">
      <alignment horizontal="center" vertical="center" wrapText="1"/>
    </xf>
    <xf numFmtId="1" fontId="15" fillId="7" borderId="0" xfId="0" applyNumberFormat="1" applyFont="1" applyFill="1" applyAlignment="1">
      <alignment horizontal="center" vertical="center" wrapText="1"/>
    </xf>
    <xf numFmtId="0" fontId="26" fillId="7" borderId="0" xfId="0" applyFont="1" applyFill="1" applyAlignment="1">
      <alignment horizontal="left" vertical="top"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26" fillId="7" borderId="0" xfId="0" applyFont="1" applyFill="1" applyAlignment="1">
      <alignment horizontal="left" wrapText="1"/>
    </xf>
    <xf numFmtId="0" fontId="6" fillId="8" borderId="4"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7" borderId="0" xfId="0" applyFont="1" applyFill="1" applyAlignment="1">
      <alignment horizontal="center" vertical="center" wrapText="1"/>
    </xf>
    <xf numFmtId="0" fontId="6" fillId="7" borderId="0" xfId="0" applyFont="1" applyFill="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1" fillId="0" borderId="32"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10" xfId="0" applyFont="1" applyBorder="1" applyAlignment="1">
      <alignment horizontal="left" vertical="center"/>
    </xf>
    <xf numFmtId="0" fontId="10" fillId="0" borderId="0" xfId="0" applyFont="1" applyAlignment="1">
      <alignment horizontal="left" vertical="center" wrapText="1"/>
    </xf>
    <xf numFmtId="0" fontId="10" fillId="0" borderId="31" xfId="0" applyFont="1" applyBorder="1" applyAlignment="1">
      <alignment horizontal="left" vertical="center" wrapText="1"/>
    </xf>
    <xf numFmtId="1" fontId="7" fillId="4" borderId="4" xfId="0" applyNumberFormat="1" applyFont="1" applyFill="1" applyBorder="1" applyAlignment="1">
      <alignment horizontal="center" vertical="center"/>
    </xf>
    <xf numFmtId="1" fontId="7" fillId="4" borderId="2" xfId="0" applyNumberFormat="1" applyFont="1" applyFill="1" applyBorder="1" applyAlignment="1">
      <alignment horizontal="center" vertical="center"/>
    </xf>
    <xf numFmtId="0" fontId="6" fillId="0" borderId="0" xfId="0" applyFont="1" applyAlignment="1">
      <alignment horizontal="left" vertical="top" wrapText="1"/>
    </xf>
  </cellXfs>
  <cellStyles count="4">
    <cellStyle name="Link" xfId="2" builtinId="8"/>
    <cellStyle name="Prozent" xfId="3" builtinId="5"/>
    <cellStyle name="Prozent 2" xfId="1" xr:uid="{00000000-0005-0000-0000-000001000000}"/>
    <cellStyle name="Standard" xfId="0" builtinId="0"/>
  </cellStyles>
  <dxfs count="34">
    <dxf>
      <fill>
        <patternFill>
          <bgColor theme="0"/>
        </patternFill>
      </fill>
    </dxf>
    <dxf>
      <fill>
        <patternFill>
          <bgColor theme="9" tint="-0.24994659260841701"/>
        </patternFill>
      </fill>
    </dxf>
    <dxf>
      <fill>
        <patternFill patternType="none">
          <bgColor auto="1"/>
        </patternFill>
      </fill>
    </dxf>
    <dxf>
      <fill>
        <patternFill>
          <bgColor theme="9" tint="-0.24994659260841701"/>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bgColor theme="9"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ont>
        <b/>
        <i val="0"/>
        <color theme="9" tint="-0.24994659260841701"/>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3"/>
      <tableStyleElement type="headerRow" dxfId="32"/>
    </tableStyle>
  </tableStyles>
  <colors>
    <mruColors>
      <color rgb="FFFF6600"/>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twoCellAnchor editAs="oneCell">
    <xdr:from>
      <xdr:col>12</xdr:col>
      <xdr:colOff>104775</xdr:colOff>
      <xdr:row>51</xdr:row>
      <xdr:rowOff>47625</xdr:rowOff>
    </xdr:from>
    <xdr:to>
      <xdr:col>15</xdr:col>
      <xdr:colOff>20608</xdr:colOff>
      <xdr:row>55</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518583</xdr:colOff>
      <xdr:row>3</xdr:row>
      <xdr:rowOff>4630</xdr:rowOff>
    </xdr:from>
    <xdr:to>
      <xdr:col>10</xdr:col>
      <xdr:colOff>623358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5633" y="56660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9</xdr:row>
      <xdr:rowOff>9525</xdr:rowOff>
    </xdr:from>
    <xdr:to>
      <xdr:col>7</xdr:col>
      <xdr:colOff>0</xdr:colOff>
      <xdr:row>9</xdr:row>
      <xdr:rowOff>104775</xdr:rowOff>
    </xdr:to>
    <xdr:pic>
      <xdr:nvPicPr>
        <xdr:cNvPr id="4" name="Grafik 23">
          <a:extLst>
            <a:ext uri="{FF2B5EF4-FFF2-40B4-BE49-F238E27FC236}">
              <a16:creationId xmlns:a16="http://schemas.microsoft.com/office/drawing/2014/main" id="{B80C1A0A-02D6-4404-B9C4-017D3D9DA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85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5" name="Grafik 23">
          <a:extLst>
            <a:ext uri="{FF2B5EF4-FFF2-40B4-BE49-F238E27FC236}">
              <a16:creationId xmlns:a16="http://schemas.microsoft.com/office/drawing/2014/main" id="{B811653F-13CF-4150-8DB5-0EDF9D1DF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6" name="Grafik 23">
          <a:extLst>
            <a:ext uri="{FF2B5EF4-FFF2-40B4-BE49-F238E27FC236}">
              <a16:creationId xmlns:a16="http://schemas.microsoft.com/office/drawing/2014/main" id="{3156FFCB-C3EC-40A9-BBCF-53D99819D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tabSelected="1" zoomScaleNormal="100" workbookViewId="0"/>
  </sheetViews>
  <sheetFormatPr baseColWidth="10" defaultColWidth="0" defaultRowHeight="12.75" zeroHeight="1" x14ac:dyDescent="0.25"/>
  <cols>
    <col min="1" max="1" width="1.42578125" style="78" customWidth="1"/>
    <col min="2" max="2" width="0.42578125" style="78" customWidth="1"/>
    <col min="3" max="3" width="22" style="78" customWidth="1"/>
    <col min="4" max="4" width="0.42578125" style="78" customWidth="1"/>
    <col min="5" max="5" width="5.5703125" style="78" customWidth="1"/>
    <col min="6" max="6" width="0.42578125" style="78" customWidth="1"/>
    <col min="7" max="7" width="36.7109375" style="78" customWidth="1"/>
    <col min="8" max="8" width="10.85546875" style="78" customWidth="1"/>
    <col min="9" max="9" width="11.42578125" style="78" customWidth="1"/>
    <col min="10" max="14" width="10.85546875" style="78" customWidth="1"/>
    <col min="15" max="16" width="0.85546875" style="78" customWidth="1"/>
    <col min="17" max="16384" width="10.85546875" style="78" hidden="1"/>
  </cols>
  <sheetData>
    <row r="1" spans="1:15" s="8" customFormat="1" ht="14.25" x14ac:dyDescent="0.2">
      <c r="A1" s="125"/>
      <c r="N1" s="9"/>
    </row>
    <row r="2" spans="1:15" s="8" customFormat="1" ht="14.25" x14ac:dyDescent="0.2">
      <c r="E2" s="76"/>
      <c r="F2" s="76"/>
      <c r="G2" s="76"/>
      <c r="H2" s="76"/>
      <c r="I2" s="76"/>
      <c r="N2" s="9"/>
    </row>
    <row r="3" spans="1:15" s="8" customFormat="1" ht="14.25" x14ac:dyDescent="0.2">
      <c r="N3" s="9"/>
    </row>
    <row r="4" spans="1:15" s="8" customFormat="1" ht="14.25" x14ac:dyDescent="0.2">
      <c r="N4" s="9"/>
    </row>
    <row r="5" spans="1:15" s="8" customFormat="1" ht="14.25" x14ac:dyDescent="0.2">
      <c r="N5" s="9"/>
    </row>
    <row r="6" spans="1:15" s="8" customFormat="1" ht="14.25" x14ac:dyDescent="0.2">
      <c r="N6" s="9"/>
    </row>
    <row r="7" spans="1:15" s="77" customFormat="1" ht="18" x14ac:dyDescent="0.25">
      <c r="C7" s="210" t="s">
        <v>242</v>
      </c>
      <c r="D7" s="210"/>
      <c r="N7" s="211"/>
    </row>
    <row r="8" spans="1:15" s="77" customFormat="1" ht="31.5" customHeight="1" x14ac:dyDescent="0.25">
      <c r="C8" s="239" t="s">
        <v>232</v>
      </c>
      <c r="D8" s="239"/>
      <c r="E8" s="239"/>
      <c r="F8" s="239"/>
      <c r="G8" s="239"/>
      <c r="H8" s="239"/>
      <c r="I8" s="239"/>
      <c r="J8" s="239"/>
      <c r="K8" s="239"/>
      <c r="L8" s="239"/>
      <c r="M8" s="239"/>
      <c r="N8" s="239"/>
      <c r="O8" s="239"/>
    </row>
    <row r="9" spans="1:15" ht="8.1" customHeight="1" thickBot="1" x14ac:dyDescent="0.3"/>
    <row r="10" spans="1:15" ht="3.75" customHeight="1" x14ac:dyDescent="0.25">
      <c r="B10" s="79"/>
      <c r="C10" s="80"/>
      <c r="D10" s="80"/>
      <c r="E10" s="80"/>
      <c r="F10" s="80"/>
      <c r="G10" s="80"/>
      <c r="H10" s="80"/>
      <c r="I10" s="80"/>
      <c r="J10" s="80"/>
      <c r="K10" s="80"/>
      <c r="L10" s="80"/>
      <c r="M10" s="80"/>
      <c r="N10" s="80"/>
      <c r="O10" s="81"/>
    </row>
    <row r="11" spans="1:15" ht="12.75" customHeight="1" x14ac:dyDescent="0.25">
      <c r="B11" s="82"/>
      <c r="C11" s="30" t="s">
        <v>27</v>
      </c>
      <c r="D11" s="30"/>
      <c r="O11" s="83"/>
    </row>
    <row r="12" spans="1:15" ht="168.75" customHeight="1" x14ac:dyDescent="0.25">
      <c r="B12" s="82"/>
      <c r="C12" s="241" t="s">
        <v>233</v>
      </c>
      <c r="D12" s="241"/>
      <c r="E12" s="241"/>
      <c r="F12" s="241"/>
      <c r="G12" s="241"/>
      <c r="H12" s="241"/>
      <c r="I12" s="241"/>
      <c r="J12" s="241"/>
      <c r="K12" s="241"/>
      <c r="L12" s="241"/>
      <c r="M12" s="241"/>
      <c r="N12" s="241"/>
      <c r="O12" s="83"/>
    </row>
    <row r="13" spans="1:15" ht="3.75" customHeight="1" thickBot="1" x14ac:dyDescent="0.3">
      <c r="B13" s="84"/>
      <c r="C13" s="85"/>
      <c r="D13" s="85"/>
      <c r="E13" s="85"/>
      <c r="F13" s="85"/>
      <c r="G13" s="85"/>
      <c r="H13" s="85"/>
      <c r="I13" s="85"/>
      <c r="J13" s="85"/>
      <c r="K13" s="85"/>
      <c r="L13" s="85"/>
      <c r="M13" s="85"/>
      <c r="N13" s="85"/>
      <c r="O13" s="86"/>
    </row>
    <row r="14" spans="1:15" ht="8.1" customHeight="1" thickBot="1" x14ac:dyDescent="0.3"/>
    <row r="15" spans="1:15" ht="3.75" customHeight="1" x14ac:dyDescent="0.25">
      <c r="B15" s="79"/>
      <c r="C15" s="80"/>
      <c r="D15" s="80"/>
      <c r="E15" s="80"/>
      <c r="F15" s="80"/>
      <c r="G15" s="80"/>
      <c r="H15" s="80"/>
      <c r="I15" s="80"/>
      <c r="J15" s="80"/>
      <c r="K15" s="80"/>
      <c r="L15" s="80"/>
      <c r="M15" s="80"/>
      <c r="N15" s="80"/>
      <c r="O15" s="81"/>
    </row>
    <row r="16" spans="1:15" x14ac:dyDescent="0.25">
      <c r="B16" s="82"/>
      <c r="C16" s="30" t="s">
        <v>76</v>
      </c>
      <c r="D16" s="30"/>
      <c r="O16" s="83"/>
    </row>
    <row r="17" spans="1:15" ht="37.5" customHeight="1" x14ac:dyDescent="0.25">
      <c r="B17" s="82"/>
      <c r="C17" s="235" t="s">
        <v>99</v>
      </c>
      <c r="D17" s="235"/>
      <c r="E17" s="235"/>
      <c r="F17" s="235"/>
      <c r="G17" s="235"/>
      <c r="H17" s="235"/>
      <c r="I17" s="235"/>
      <c r="J17" s="235"/>
      <c r="K17" s="235"/>
      <c r="L17" s="235"/>
      <c r="M17" s="235"/>
      <c r="N17" s="235"/>
      <c r="O17" s="83"/>
    </row>
    <row r="18" spans="1:15" ht="3.75" customHeight="1" thickBot="1" x14ac:dyDescent="0.3">
      <c r="B18" s="84"/>
      <c r="C18" s="87"/>
      <c r="D18" s="87"/>
      <c r="E18" s="87"/>
      <c r="F18" s="87"/>
      <c r="G18" s="87"/>
      <c r="H18" s="87"/>
      <c r="I18" s="87"/>
      <c r="J18" s="87"/>
      <c r="K18" s="87"/>
      <c r="L18" s="87"/>
      <c r="M18" s="87"/>
      <c r="N18" s="87"/>
      <c r="O18" s="86"/>
    </row>
    <row r="19" spans="1:15" ht="8.1" customHeight="1" thickBot="1" x14ac:dyDescent="0.3"/>
    <row r="20" spans="1:15" ht="3.75" customHeight="1" x14ac:dyDescent="0.25">
      <c r="B20" s="79"/>
      <c r="C20" s="80"/>
      <c r="D20" s="80"/>
      <c r="E20" s="80"/>
      <c r="F20" s="80"/>
      <c r="G20" s="80"/>
      <c r="H20" s="80"/>
      <c r="I20" s="80"/>
      <c r="J20" s="80"/>
      <c r="K20" s="80"/>
      <c r="L20" s="80"/>
      <c r="M20" s="80"/>
      <c r="N20" s="80"/>
      <c r="O20" s="81"/>
    </row>
    <row r="21" spans="1:15" x14ac:dyDescent="0.25">
      <c r="B21" s="82"/>
      <c r="C21" s="30" t="s">
        <v>77</v>
      </c>
      <c r="D21" s="30"/>
      <c r="O21" s="83"/>
    </row>
    <row r="22" spans="1:15" ht="12.75" customHeight="1" x14ac:dyDescent="0.25">
      <c r="B22" s="82"/>
      <c r="O22" s="83"/>
    </row>
    <row r="23" spans="1:15" ht="3.75" customHeight="1" x14ac:dyDescent="0.25">
      <c r="B23" s="82"/>
      <c r="D23" s="88"/>
      <c r="E23" s="89"/>
      <c r="F23" s="89"/>
      <c r="G23" s="89"/>
      <c r="H23" s="89"/>
      <c r="I23" s="89"/>
      <c r="J23" s="89"/>
      <c r="K23" s="89"/>
      <c r="L23" s="89"/>
      <c r="M23" s="89"/>
      <c r="N23" s="90"/>
      <c r="O23" s="83"/>
    </row>
    <row r="24" spans="1:15" ht="15.95" customHeight="1" x14ac:dyDescent="0.25">
      <c r="B24" s="91"/>
      <c r="C24" s="92" t="s">
        <v>26</v>
      </c>
      <c r="D24" s="93"/>
      <c r="E24" s="94"/>
      <c r="G24" s="236" t="s">
        <v>28</v>
      </c>
      <c r="H24" s="236"/>
      <c r="I24" s="236"/>
      <c r="J24" s="236"/>
      <c r="K24" s="236"/>
      <c r="L24" s="236"/>
      <c r="M24" s="236"/>
      <c r="N24" s="237"/>
      <c r="O24" s="83"/>
    </row>
    <row r="25" spans="1:15" ht="15.95" customHeight="1" x14ac:dyDescent="0.25">
      <c r="A25" s="30"/>
      <c r="B25" s="91"/>
      <c r="D25" s="95"/>
      <c r="E25" s="96"/>
      <c r="G25" s="242" t="s">
        <v>79</v>
      </c>
      <c r="H25" s="242"/>
      <c r="I25" s="242"/>
      <c r="J25" s="242"/>
      <c r="K25" s="242"/>
      <c r="L25" s="242"/>
      <c r="M25" s="242"/>
      <c r="N25" s="243"/>
      <c r="O25" s="83"/>
    </row>
    <row r="26" spans="1:15" ht="15.95" customHeight="1" x14ac:dyDescent="0.25">
      <c r="B26" s="82"/>
      <c r="C26" s="97"/>
      <c r="D26" s="98"/>
      <c r="E26" s="99"/>
      <c r="G26" s="236" t="s">
        <v>39</v>
      </c>
      <c r="H26" s="236"/>
      <c r="I26" s="236"/>
      <c r="J26" s="236"/>
      <c r="K26" s="236"/>
      <c r="L26" s="236"/>
      <c r="M26" s="236"/>
      <c r="N26" s="237"/>
      <c r="O26" s="83"/>
    </row>
    <row r="27" spans="1:15" ht="3.75" customHeight="1" x14ac:dyDescent="0.25">
      <c r="B27" s="82"/>
      <c r="C27" s="97"/>
      <c r="D27" s="100"/>
      <c r="E27" s="101"/>
      <c r="F27" s="101"/>
      <c r="G27" s="102"/>
      <c r="H27" s="102"/>
      <c r="I27" s="102"/>
      <c r="J27" s="102"/>
      <c r="K27" s="102"/>
      <c r="L27" s="102"/>
      <c r="M27" s="102"/>
      <c r="N27" s="103"/>
      <c r="O27" s="83"/>
    </row>
    <row r="28" spans="1:15" ht="12.75" customHeight="1" x14ac:dyDescent="0.25">
      <c r="B28" s="82"/>
      <c r="C28" s="97"/>
      <c r="D28" s="97"/>
      <c r="G28" s="11"/>
      <c r="H28" s="11"/>
      <c r="I28" s="11"/>
      <c r="J28" s="11"/>
      <c r="K28" s="11"/>
      <c r="L28" s="11"/>
      <c r="M28" s="11"/>
      <c r="N28" s="11"/>
      <c r="O28" s="83"/>
    </row>
    <row r="29" spans="1:15" ht="12.75" customHeight="1" x14ac:dyDescent="0.25">
      <c r="B29" s="82"/>
      <c r="C29" s="97"/>
      <c r="D29" s="97"/>
      <c r="E29" s="92" t="s">
        <v>107</v>
      </c>
      <c r="F29" s="92"/>
      <c r="G29" s="11"/>
      <c r="H29" s="11"/>
      <c r="I29" s="11"/>
      <c r="J29" s="11"/>
      <c r="K29" s="11"/>
      <c r="L29" s="11"/>
      <c r="M29" s="11"/>
      <c r="N29" s="11"/>
      <c r="O29" s="83"/>
    </row>
    <row r="30" spans="1:15" ht="12.75" customHeight="1" x14ac:dyDescent="0.25">
      <c r="B30" s="82"/>
      <c r="C30" s="97"/>
      <c r="D30" s="97"/>
      <c r="G30" s="240"/>
      <c r="H30" s="240"/>
      <c r="I30" s="240"/>
      <c r="J30" s="240"/>
      <c r="K30" s="240"/>
      <c r="L30" s="240"/>
      <c r="M30" s="240"/>
      <c r="N30" s="240"/>
      <c r="O30" s="83"/>
    </row>
    <row r="31" spans="1:15" ht="3.75" customHeight="1" x14ac:dyDescent="0.25">
      <c r="B31" s="82"/>
      <c r="C31" s="97"/>
      <c r="D31" s="104"/>
      <c r="E31" s="89"/>
      <c r="F31" s="89"/>
      <c r="G31" s="105"/>
      <c r="H31" s="105"/>
      <c r="I31" s="105"/>
      <c r="J31" s="105"/>
      <c r="K31" s="105"/>
      <c r="L31" s="105"/>
      <c r="M31" s="105"/>
      <c r="N31" s="106"/>
      <c r="O31" s="83"/>
    </row>
    <row r="32" spans="1:15" ht="63" customHeight="1" x14ac:dyDescent="0.25">
      <c r="B32" s="82"/>
      <c r="D32" s="95"/>
      <c r="E32" s="123"/>
      <c r="G32" s="235" t="s">
        <v>106</v>
      </c>
      <c r="H32" s="235"/>
      <c r="I32" s="235"/>
      <c r="J32" s="235"/>
      <c r="K32" s="235"/>
      <c r="L32" s="235"/>
      <c r="M32" s="235"/>
      <c r="N32" s="238"/>
      <c r="O32" s="83"/>
    </row>
    <row r="33" spans="2:15" ht="48.75" customHeight="1" x14ac:dyDescent="0.25">
      <c r="B33" s="82"/>
      <c r="D33" s="95"/>
      <c r="E33" s="107"/>
      <c r="G33" s="235" t="s">
        <v>80</v>
      </c>
      <c r="H33" s="235"/>
      <c r="I33" s="235"/>
      <c r="J33" s="235"/>
      <c r="K33" s="235"/>
      <c r="L33" s="235"/>
      <c r="M33" s="235"/>
      <c r="N33" s="238"/>
      <c r="O33" s="83"/>
    </row>
    <row r="34" spans="2:15" ht="15.95" customHeight="1" x14ac:dyDescent="0.25">
      <c r="B34" s="82"/>
      <c r="D34" s="95"/>
      <c r="E34" s="99"/>
      <c r="G34" s="236" t="s">
        <v>38</v>
      </c>
      <c r="H34" s="236"/>
      <c r="I34" s="236"/>
      <c r="J34" s="236"/>
      <c r="K34" s="236"/>
      <c r="L34" s="236"/>
      <c r="M34" s="236"/>
      <c r="N34" s="237"/>
      <c r="O34" s="83"/>
    </row>
    <row r="35" spans="2:15" ht="15.95" customHeight="1" x14ac:dyDescent="0.25">
      <c r="B35" s="82"/>
      <c r="D35" s="95"/>
      <c r="E35" s="99"/>
      <c r="G35" s="45" t="s">
        <v>109</v>
      </c>
      <c r="H35" s="11"/>
      <c r="I35" s="11"/>
      <c r="J35" s="11"/>
      <c r="K35" s="11"/>
      <c r="L35" s="11"/>
      <c r="M35" s="11"/>
      <c r="N35" s="175"/>
      <c r="O35" s="83"/>
    </row>
    <row r="36" spans="2:15" ht="15.95" customHeight="1" x14ac:dyDescent="0.25">
      <c r="B36" s="82"/>
      <c r="D36" s="95"/>
      <c r="E36" s="108" t="s">
        <v>5</v>
      </c>
      <c r="F36" s="97"/>
      <c r="G36" s="236" t="s">
        <v>6</v>
      </c>
      <c r="H36" s="236"/>
      <c r="I36" s="236"/>
      <c r="J36" s="236"/>
      <c r="K36" s="236"/>
      <c r="L36" s="236"/>
      <c r="M36" s="236"/>
      <c r="N36" s="237"/>
      <c r="O36" s="83"/>
    </row>
    <row r="37" spans="2:15" ht="15.95" customHeight="1" x14ac:dyDescent="0.25">
      <c r="B37" s="82"/>
      <c r="D37" s="95"/>
      <c r="E37" s="108" t="s">
        <v>7</v>
      </c>
      <c r="F37" s="97"/>
      <c r="G37" s="236" t="s">
        <v>8</v>
      </c>
      <c r="H37" s="236"/>
      <c r="I37" s="236"/>
      <c r="J37" s="236"/>
      <c r="K37" s="236"/>
      <c r="L37" s="236"/>
      <c r="M37" s="236"/>
      <c r="N37" s="237"/>
      <c r="O37" s="83"/>
    </row>
    <row r="38" spans="2:15" ht="3.75" customHeight="1" x14ac:dyDescent="0.25">
      <c r="B38" s="82"/>
      <c r="D38" s="109"/>
      <c r="E38" s="110"/>
      <c r="F38" s="110"/>
      <c r="G38" s="102"/>
      <c r="H38" s="102"/>
      <c r="I38" s="102"/>
      <c r="J38" s="102"/>
      <c r="K38" s="102"/>
      <c r="L38" s="102"/>
      <c r="M38" s="102"/>
      <c r="N38" s="103"/>
      <c r="O38" s="83"/>
    </row>
    <row r="39" spans="2:15" ht="3.75" customHeight="1" x14ac:dyDescent="0.25">
      <c r="B39" s="82"/>
      <c r="E39" s="97"/>
      <c r="F39" s="97"/>
      <c r="G39" s="11"/>
      <c r="H39" s="11"/>
      <c r="I39" s="11"/>
      <c r="J39" s="11"/>
      <c r="K39" s="11"/>
      <c r="L39" s="11"/>
      <c r="M39" s="11"/>
      <c r="N39" s="11"/>
      <c r="O39" s="83"/>
    </row>
    <row r="40" spans="2:15" ht="27" customHeight="1" x14ac:dyDescent="0.25">
      <c r="B40" s="82"/>
      <c r="C40" s="235" t="s">
        <v>243</v>
      </c>
      <c r="D40" s="235"/>
      <c r="E40" s="235"/>
      <c r="F40" s="235"/>
      <c r="G40" s="235"/>
      <c r="H40" s="235"/>
      <c r="I40" s="235"/>
      <c r="J40" s="235"/>
      <c r="K40" s="235"/>
      <c r="L40" s="235"/>
      <c r="M40" s="235"/>
      <c r="N40" s="235"/>
      <c r="O40" s="83"/>
    </row>
    <row r="41" spans="2:15" ht="3.75" customHeight="1" thickBot="1" x14ac:dyDescent="0.3">
      <c r="B41" s="84"/>
      <c r="C41" s="87"/>
      <c r="D41" s="87"/>
      <c r="E41" s="87"/>
      <c r="F41" s="87"/>
      <c r="G41" s="87"/>
      <c r="H41" s="87"/>
      <c r="I41" s="87"/>
      <c r="J41" s="87"/>
      <c r="K41" s="87"/>
      <c r="L41" s="87"/>
      <c r="M41" s="87"/>
      <c r="N41" s="87"/>
      <c r="O41" s="86"/>
    </row>
    <row r="42" spans="2:15" ht="8.1" customHeight="1" thickBot="1" x14ac:dyDescent="0.3">
      <c r="C42" s="97"/>
      <c r="D42" s="97"/>
      <c r="G42" s="111"/>
      <c r="H42" s="111"/>
      <c r="I42" s="111"/>
      <c r="J42" s="111"/>
      <c r="K42" s="111"/>
    </row>
    <row r="43" spans="2:15" ht="3.75" customHeight="1" x14ac:dyDescent="0.25">
      <c r="B43" s="79"/>
      <c r="C43" s="112"/>
      <c r="D43" s="112"/>
      <c r="E43" s="80"/>
      <c r="F43" s="80"/>
      <c r="G43" s="113"/>
      <c r="H43" s="113"/>
      <c r="I43" s="113"/>
      <c r="J43" s="113"/>
      <c r="K43" s="113"/>
      <c r="L43" s="80"/>
      <c r="M43" s="80"/>
      <c r="N43" s="80"/>
      <c r="O43" s="81"/>
    </row>
    <row r="44" spans="2:15" ht="12.75" customHeight="1" x14ac:dyDescent="0.25">
      <c r="B44" s="82"/>
      <c r="C44" s="114" t="s">
        <v>78</v>
      </c>
      <c r="D44" s="97"/>
      <c r="G44" s="111"/>
      <c r="H44" s="111"/>
      <c r="I44" s="111"/>
      <c r="J44" s="111"/>
      <c r="K44" s="111"/>
      <c r="O44" s="83"/>
    </row>
    <row r="45" spans="2:15" ht="12.75" customHeight="1" x14ac:dyDescent="0.25">
      <c r="B45" s="82"/>
      <c r="C45" s="114"/>
      <c r="D45" s="97"/>
      <c r="G45" s="111"/>
      <c r="H45" s="111"/>
      <c r="I45" s="111"/>
      <c r="J45" s="111"/>
      <c r="K45" s="111"/>
      <c r="O45" s="83"/>
    </row>
    <row r="46" spans="2:15" ht="15" customHeight="1" x14ac:dyDescent="0.25">
      <c r="B46" s="82"/>
      <c r="C46" s="115" t="s">
        <v>81</v>
      </c>
      <c r="D46" s="116" t="s">
        <v>32</v>
      </c>
      <c r="E46" s="117"/>
      <c r="F46" s="117"/>
      <c r="G46" s="117"/>
      <c r="H46" s="117"/>
      <c r="I46" s="233" t="s">
        <v>34</v>
      </c>
      <c r="J46" s="233"/>
      <c r="K46" s="233"/>
      <c r="L46" s="233"/>
      <c r="M46" s="233"/>
      <c r="N46" s="234"/>
      <c r="O46" s="83"/>
    </row>
    <row r="47" spans="2:15" ht="63" customHeight="1" x14ac:dyDescent="0.25">
      <c r="B47" s="82"/>
      <c r="C47" s="122" t="s">
        <v>33</v>
      </c>
      <c r="D47" s="118" t="s">
        <v>82</v>
      </c>
      <c r="E47" s="231" t="s">
        <v>108</v>
      </c>
      <c r="F47" s="231"/>
      <c r="G47" s="231"/>
      <c r="H47" s="231" t="s">
        <v>91</v>
      </c>
      <c r="I47" s="231"/>
      <c r="J47" s="231"/>
      <c r="K47" s="231"/>
      <c r="L47" s="231"/>
      <c r="M47" s="231"/>
      <c r="N47" s="232"/>
      <c r="O47" s="83"/>
    </row>
    <row r="48" spans="2:15" ht="63" customHeight="1" x14ac:dyDescent="0.25">
      <c r="B48" s="82"/>
      <c r="C48" s="124" t="s">
        <v>83</v>
      </c>
      <c r="D48" s="118" t="s">
        <v>84</v>
      </c>
      <c r="E48" s="231" t="s">
        <v>84</v>
      </c>
      <c r="F48" s="231"/>
      <c r="G48" s="231"/>
      <c r="H48" s="231" t="s">
        <v>245</v>
      </c>
      <c r="I48" s="231"/>
      <c r="J48" s="231"/>
      <c r="K48" s="231"/>
      <c r="L48" s="231"/>
      <c r="M48" s="231"/>
      <c r="N48" s="232"/>
      <c r="O48" s="83"/>
    </row>
    <row r="49" spans="2:15" ht="39" customHeight="1" x14ac:dyDescent="0.25">
      <c r="B49" s="82"/>
      <c r="C49" s="122" t="s">
        <v>85</v>
      </c>
      <c r="D49" s="118" t="s">
        <v>88</v>
      </c>
      <c r="E49" s="231" t="s">
        <v>88</v>
      </c>
      <c r="F49" s="231"/>
      <c r="G49" s="231"/>
      <c r="H49" s="231" t="s">
        <v>98</v>
      </c>
      <c r="I49" s="231"/>
      <c r="J49" s="231"/>
      <c r="K49" s="231"/>
      <c r="L49" s="231"/>
      <c r="M49" s="231"/>
      <c r="N49" s="232"/>
      <c r="O49" s="83"/>
    </row>
    <row r="50" spans="2:15" ht="39" customHeight="1" x14ac:dyDescent="0.25">
      <c r="B50" s="82"/>
      <c r="C50" s="122" t="s">
        <v>150</v>
      </c>
      <c r="D50" s="118" t="s">
        <v>87</v>
      </c>
      <c r="E50" s="231" t="s">
        <v>87</v>
      </c>
      <c r="F50" s="231"/>
      <c r="G50" s="231"/>
      <c r="H50" s="231" t="s">
        <v>146</v>
      </c>
      <c r="I50" s="231"/>
      <c r="J50" s="231"/>
      <c r="K50" s="231"/>
      <c r="L50" s="231"/>
      <c r="M50" s="231"/>
      <c r="N50" s="232"/>
      <c r="O50" s="83"/>
    </row>
    <row r="51" spans="2:15" ht="3.75" customHeight="1" thickBot="1" x14ac:dyDescent="0.3">
      <c r="B51" s="84"/>
      <c r="C51" s="119"/>
      <c r="D51" s="120"/>
      <c r="E51" s="120"/>
      <c r="F51" s="120"/>
      <c r="G51" s="120"/>
      <c r="H51" s="120"/>
      <c r="I51" s="120"/>
      <c r="J51" s="120"/>
      <c r="K51" s="120"/>
      <c r="L51" s="120"/>
      <c r="M51" s="120"/>
      <c r="N51" s="120"/>
      <c r="O51" s="86"/>
    </row>
    <row r="52" spans="2:15" x14ac:dyDescent="0.25">
      <c r="C52" s="97"/>
      <c r="D52" s="97"/>
      <c r="E52" s="121"/>
      <c r="F52" s="121"/>
      <c r="G52" s="121"/>
      <c r="H52" s="121"/>
      <c r="I52" s="121"/>
      <c r="J52" s="121"/>
      <c r="K52" s="111"/>
    </row>
    <row r="53" spans="2:15" x14ac:dyDescent="0.25">
      <c r="B53" s="30"/>
      <c r="D53" s="30"/>
    </row>
    <row r="54" spans="2:15" x14ac:dyDescent="0.25"/>
    <row r="55" spans="2:15" x14ac:dyDescent="0.25">
      <c r="C55" s="30" t="s">
        <v>86</v>
      </c>
    </row>
    <row r="56" spans="2:15" ht="14.25" x14ac:dyDescent="0.2">
      <c r="C56" s="4" t="s">
        <v>145</v>
      </c>
      <c r="D56" s="4" t="s">
        <v>393</v>
      </c>
      <c r="E56" s="230" t="s">
        <v>398</v>
      </c>
      <c r="F56" s="10"/>
      <c r="G56" s="8"/>
      <c r="H56" s="8"/>
      <c r="I56" s="8"/>
      <c r="J56" s="8"/>
      <c r="K56" s="8"/>
      <c r="L56" s="8"/>
      <c r="M56" s="8"/>
      <c r="N56" s="8"/>
    </row>
    <row r="57" spans="2:15" ht="14.25" hidden="1" x14ac:dyDescent="0.2">
      <c r="C57" s="12"/>
      <c r="D57" s="12"/>
      <c r="E57" s="10"/>
      <c r="F57" s="10"/>
      <c r="G57" s="8"/>
      <c r="H57" s="8"/>
      <c r="I57" s="8"/>
      <c r="J57" s="8"/>
      <c r="K57" s="8"/>
      <c r="L57" s="8"/>
      <c r="M57" s="8"/>
      <c r="N57" s="8"/>
    </row>
    <row r="58" spans="2:15" ht="14.25" hidden="1" x14ac:dyDescent="0.2">
      <c r="D58" s="11"/>
      <c r="E58" s="10"/>
      <c r="F58" s="10"/>
      <c r="G58" s="8"/>
      <c r="H58" s="8"/>
      <c r="I58" s="8"/>
      <c r="J58" s="8"/>
      <c r="K58" s="8"/>
      <c r="L58" s="8"/>
      <c r="M58" s="8"/>
      <c r="N58" s="8"/>
    </row>
    <row r="59" spans="2:15" ht="14.25" hidden="1" x14ac:dyDescent="0.2">
      <c r="D59" s="11"/>
      <c r="E59" s="10"/>
      <c r="F59" s="10"/>
      <c r="G59" s="8"/>
      <c r="H59" s="8"/>
      <c r="I59" s="8"/>
      <c r="J59" s="8"/>
      <c r="K59" s="8"/>
      <c r="L59" s="8"/>
      <c r="M59" s="8"/>
      <c r="N59" s="8"/>
    </row>
    <row r="60" spans="2:15" x14ac:dyDescent="0.25"/>
    <row r="61" spans="2:15" x14ac:dyDescent="0.25"/>
  </sheetData>
  <sheetProtection algorithmName="SHA-512" hashValue="BW4KSlvwBL7v5VqryuBJNqNjQf4IGIq9rL68I/jhTp8eG/1wxn3NGy/Zcq9elFIajhvbIaIy0E60NW9xH40VGQ==" saltValue="jXVt3Za1vmbw2DK7zOJcOw==" spinCount="100000" sheet="1" selectLockedCells="1"/>
  <mergeCells count="22">
    <mergeCell ref="C8:O8"/>
    <mergeCell ref="G30:N30"/>
    <mergeCell ref="C12:N12"/>
    <mergeCell ref="C17:N17"/>
    <mergeCell ref="G24:N24"/>
    <mergeCell ref="G25:N25"/>
    <mergeCell ref="G26:N26"/>
    <mergeCell ref="I46:N46"/>
    <mergeCell ref="C40:N40"/>
    <mergeCell ref="G36:N36"/>
    <mergeCell ref="G37:N37"/>
    <mergeCell ref="G32:N32"/>
    <mergeCell ref="G33:N33"/>
    <mergeCell ref="G34:N34"/>
    <mergeCell ref="H50:N50"/>
    <mergeCell ref="E50:G50"/>
    <mergeCell ref="H47:N47"/>
    <mergeCell ref="H48:N48"/>
    <mergeCell ref="H49:N49"/>
    <mergeCell ref="E49:G49"/>
    <mergeCell ref="E48:G48"/>
    <mergeCell ref="E47:G47"/>
  </mergeCells>
  <hyperlinks>
    <hyperlink ref="C48" location="'2.2.3 Fallzahlen'!E10" display="2.2.3 Fallzahlen" xr:uid="{00000000-0004-0000-0000-000003000000}"/>
    <hyperlink ref="C50" location="'QI OSG'!F8" display="QI OSG" xr:uid="{00000000-0004-0000-0000-000002000000}"/>
    <hyperlink ref="C49" location="Zusammenfassung!A1" display="Zusammenfassung" xr:uid="{00000000-0004-0000-0000-000001000000}"/>
    <hyperlink ref="C47" location="'Allgemeine Angaben'!K4" display="Allgemeine Angaben" xr:uid="{00000000-0004-0000-0000-000000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113"/>
  <sheetViews>
    <sheetView showGridLines="0" zoomScaleNormal="100" workbookViewId="0">
      <selection activeCell="K4" sqref="K4"/>
    </sheetView>
  </sheetViews>
  <sheetFormatPr baseColWidth="10" defaultColWidth="0" defaultRowHeight="14.25" zeroHeight="1" x14ac:dyDescent="0.2"/>
  <cols>
    <col min="1" max="1" width="1.85546875" style="8" customWidth="1"/>
    <col min="2" max="2" width="10.85546875" style="8" customWidth="1"/>
    <col min="3" max="3" width="8.85546875" style="8" customWidth="1"/>
    <col min="4" max="5" width="10.85546875" style="8" customWidth="1"/>
    <col min="6" max="6" width="16.42578125" style="8" customWidth="1"/>
    <col min="7" max="9" width="10.85546875" style="8" customWidth="1"/>
    <col min="10" max="11" width="10.85546875" style="9" customWidth="1"/>
    <col min="12" max="12" width="2.7109375" style="8" customWidth="1"/>
    <col min="13" max="13" width="15" style="42" hidden="1" customWidth="1"/>
    <col min="14" max="15" width="10.85546875" style="8" hidden="1" customWidth="1"/>
    <col min="16" max="16" width="0.7109375" style="8" hidden="1" customWidth="1"/>
    <col min="17" max="16384" width="0.7109375" style="8" hidden="1"/>
  </cols>
  <sheetData>
    <row r="1" spans="2:13" x14ac:dyDescent="0.2"/>
    <row r="2" spans="2:13" ht="15" customHeight="1" x14ac:dyDescent="0.2">
      <c r="B2" s="4" t="s">
        <v>9</v>
      </c>
      <c r="C2" s="10"/>
      <c r="I2" s="252" t="s">
        <v>35</v>
      </c>
      <c r="J2" s="252"/>
      <c r="K2" s="252"/>
    </row>
    <row r="3" spans="2:13" ht="15" thickBot="1" x14ac:dyDescent="0.25">
      <c r="B3" s="12"/>
      <c r="C3" s="10"/>
    </row>
    <row r="4" spans="2:13" ht="15" thickBot="1" x14ac:dyDescent="0.25">
      <c r="B4" s="45" t="s">
        <v>89</v>
      </c>
      <c r="C4" s="10"/>
      <c r="H4" s="67"/>
      <c r="I4" s="67"/>
      <c r="J4" s="69" t="s">
        <v>31</v>
      </c>
      <c r="K4" s="64"/>
    </row>
    <row r="5" spans="2:13" ht="15" thickBot="1" x14ac:dyDescent="0.25">
      <c r="B5" s="12"/>
      <c r="C5" s="10"/>
    </row>
    <row r="6" spans="2:13" ht="27.75" customHeight="1" thickBot="1" x14ac:dyDescent="0.25">
      <c r="B6" s="45" t="s">
        <v>41</v>
      </c>
      <c r="E6" s="259"/>
      <c r="F6" s="260"/>
      <c r="G6" s="260"/>
      <c r="H6" s="260"/>
      <c r="I6" s="260"/>
      <c r="J6" s="260"/>
      <c r="K6" s="261"/>
    </row>
    <row r="7" spans="2:13" ht="15" thickBot="1" x14ac:dyDescent="0.25">
      <c r="B7" s="12"/>
      <c r="C7" s="10"/>
    </row>
    <row r="8" spans="2:13" ht="15.75" customHeight="1" thickBot="1" x14ac:dyDescent="0.25">
      <c r="B8" s="45" t="s">
        <v>13</v>
      </c>
      <c r="C8" s="10"/>
      <c r="H8" s="68"/>
      <c r="I8" s="68"/>
      <c r="J8" s="255"/>
      <c r="K8" s="256"/>
    </row>
    <row r="9" spans="2:13" ht="15" thickBot="1" x14ac:dyDescent="0.25">
      <c r="B9" s="12"/>
      <c r="C9" s="10"/>
    </row>
    <row r="10" spans="2:13" ht="15" customHeight="1" thickBot="1" x14ac:dyDescent="0.25">
      <c r="B10" s="45" t="s">
        <v>244</v>
      </c>
      <c r="I10" s="214"/>
      <c r="J10" s="262"/>
      <c r="K10" s="263"/>
      <c r="M10" s="43"/>
    </row>
    <row r="11" spans="2:13" ht="15" thickBot="1" x14ac:dyDescent="0.25">
      <c r="B11" s="12" t="s">
        <v>11</v>
      </c>
      <c r="J11" s="253"/>
      <c r="K11" s="254"/>
      <c r="M11" s="43"/>
    </row>
    <row r="12" spans="2:13" ht="15.75" customHeight="1" thickBot="1" x14ac:dyDescent="0.25">
      <c r="B12" s="45" t="s">
        <v>12</v>
      </c>
      <c r="J12" s="255"/>
      <c r="K12" s="256"/>
      <c r="M12" s="43"/>
    </row>
    <row r="13" spans="2:13" ht="15.75" customHeight="1" thickBot="1" x14ac:dyDescent="0.25">
      <c r="B13" s="12" t="s">
        <v>16</v>
      </c>
      <c r="J13" s="255"/>
      <c r="K13" s="256"/>
      <c r="M13" s="43"/>
    </row>
    <row r="14" spans="2:13" ht="15" thickBot="1" x14ac:dyDescent="0.25">
      <c r="B14" s="12"/>
      <c r="M14" s="43"/>
    </row>
    <row r="15" spans="2:13" ht="15" thickBot="1" x14ac:dyDescent="0.25">
      <c r="B15" s="45" t="s">
        <v>68</v>
      </c>
      <c r="J15" s="257"/>
      <c r="K15" s="258"/>
      <c r="M15" s="43"/>
    </row>
    <row r="16" spans="2:13" ht="15" thickBot="1" x14ac:dyDescent="0.25">
      <c r="C16" s="62" t="s">
        <v>69</v>
      </c>
      <c r="J16" s="257"/>
      <c r="K16" s="258"/>
      <c r="M16" s="43"/>
    </row>
    <row r="17" spans="2:13" x14ac:dyDescent="0.2">
      <c r="C17" s="12"/>
      <c r="M17" s="43"/>
    </row>
    <row r="18" spans="2:13" ht="27.75" customHeight="1" x14ac:dyDescent="0.2">
      <c r="C18" s="129"/>
      <c r="E18" s="267" t="s">
        <v>90</v>
      </c>
      <c r="F18" s="267"/>
      <c r="G18" s="131" t="s">
        <v>102</v>
      </c>
      <c r="H18" s="264" t="s">
        <v>60</v>
      </c>
      <c r="I18" s="264"/>
      <c r="J18" s="265" t="s">
        <v>66</v>
      </c>
      <c r="K18" s="265"/>
      <c r="M18" s="44" t="s">
        <v>53</v>
      </c>
    </row>
    <row r="19" spans="2:13" ht="15.75" customHeight="1" x14ac:dyDescent="0.2">
      <c r="B19" s="248" t="s">
        <v>151</v>
      </c>
      <c r="C19" s="248"/>
      <c r="D19" s="63"/>
      <c r="E19" s="244"/>
      <c r="F19" s="266"/>
      <c r="G19" s="41"/>
      <c r="H19" s="249"/>
      <c r="I19" s="251"/>
      <c r="J19" s="246"/>
      <c r="K19" s="247"/>
      <c r="M19" s="43">
        <v>1</v>
      </c>
    </row>
    <row r="20" spans="2:13" ht="15.75" customHeight="1" x14ac:dyDescent="0.2">
      <c r="B20" s="248"/>
      <c r="C20" s="248"/>
      <c r="D20" s="63"/>
      <c r="E20" s="244"/>
      <c r="F20" s="245"/>
      <c r="G20" s="71"/>
      <c r="H20" s="249"/>
      <c r="I20" s="251"/>
      <c r="J20" s="246"/>
      <c r="K20" s="247"/>
      <c r="M20" s="43">
        <v>2</v>
      </c>
    </row>
    <row r="21" spans="2:13" ht="15.75" customHeight="1" x14ac:dyDescent="0.2">
      <c r="B21" s="129"/>
      <c r="C21" s="129"/>
      <c r="D21" s="63"/>
      <c r="E21" s="244"/>
      <c r="F21" s="245"/>
      <c r="G21" s="71"/>
      <c r="H21" s="249"/>
      <c r="I21" s="251"/>
      <c r="J21" s="246"/>
      <c r="K21" s="247"/>
      <c r="M21" s="43">
        <v>3</v>
      </c>
    </row>
    <row r="22" spans="2:13" ht="15.75" customHeight="1" x14ac:dyDescent="0.2">
      <c r="B22" s="129"/>
      <c r="C22" s="129"/>
      <c r="E22" s="244"/>
      <c r="F22" s="245"/>
      <c r="G22" s="41"/>
      <c r="H22" s="249"/>
      <c r="I22" s="251"/>
      <c r="J22" s="246"/>
      <c r="K22" s="247"/>
      <c r="M22" s="43">
        <v>4</v>
      </c>
    </row>
    <row r="23" spans="2:13" ht="15.75" customHeight="1" x14ac:dyDescent="0.2">
      <c r="C23" s="12"/>
      <c r="E23" s="244"/>
      <c r="F23" s="245"/>
      <c r="G23" s="41"/>
      <c r="H23" s="249"/>
      <c r="I23" s="250"/>
      <c r="J23" s="246"/>
      <c r="K23" s="247"/>
      <c r="M23" s="43">
        <v>5</v>
      </c>
    </row>
    <row r="24" spans="2:13" ht="15.75" customHeight="1" x14ac:dyDescent="0.2">
      <c r="C24" s="12"/>
      <c r="E24" s="244"/>
      <c r="F24" s="245"/>
      <c r="G24" s="71"/>
      <c r="H24" s="249"/>
      <c r="I24" s="250"/>
      <c r="J24" s="246"/>
      <c r="K24" s="247"/>
      <c r="M24" s="43">
        <v>6</v>
      </c>
    </row>
    <row r="25" spans="2:13" ht="15.75" customHeight="1" x14ac:dyDescent="0.2">
      <c r="C25" s="12"/>
      <c r="E25" s="244"/>
      <c r="F25" s="245"/>
      <c r="G25" s="41"/>
      <c r="H25" s="249"/>
      <c r="I25" s="250"/>
      <c r="J25" s="246"/>
      <c r="K25" s="247"/>
      <c r="M25" s="43">
        <v>7</v>
      </c>
    </row>
    <row r="26" spans="2:13" ht="15.75" customHeight="1" x14ac:dyDescent="0.2">
      <c r="C26" s="12"/>
      <c r="E26" s="244"/>
      <c r="F26" s="245"/>
      <c r="G26" s="41"/>
      <c r="H26" s="249"/>
      <c r="I26" s="250"/>
      <c r="J26" s="246"/>
      <c r="K26" s="247"/>
      <c r="M26" s="43">
        <v>8</v>
      </c>
    </row>
    <row r="27" spans="2:13" ht="15.75" customHeight="1" x14ac:dyDescent="0.2">
      <c r="C27" s="12"/>
      <c r="E27" s="244"/>
      <c r="F27" s="245"/>
      <c r="G27" s="41"/>
      <c r="H27" s="249"/>
      <c r="I27" s="250"/>
      <c r="J27" s="246"/>
      <c r="K27" s="247"/>
      <c r="M27" s="43">
        <v>9</v>
      </c>
    </row>
    <row r="28" spans="2:13" ht="15.75" customHeight="1" x14ac:dyDescent="0.2">
      <c r="C28" s="12"/>
      <c r="E28" s="244"/>
      <c r="F28" s="245"/>
      <c r="G28" s="41"/>
      <c r="H28" s="249"/>
      <c r="I28" s="250"/>
      <c r="J28" s="246"/>
      <c r="K28" s="247"/>
      <c r="M28" s="43">
        <v>10</v>
      </c>
    </row>
    <row r="29" spans="2:13" x14ac:dyDescent="0.2">
      <c r="C29" s="12"/>
      <c r="E29" s="42"/>
      <c r="J29" s="8"/>
      <c r="K29" s="8"/>
      <c r="M29" s="43"/>
    </row>
    <row r="30" spans="2:13" ht="15" hidden="1" customHeight="1" x14ac:dyDescent="0.2">
      <c r="C30" s="12"/>
      <c r="D30" s="13"/>
      <c r="E30" s="13"/>
      <c r="F30" s="14"/>
      <c r="G30" s="14"/>
      <c r="H30" s="16"/>
      <c r="I30" s="14"/>
      <c r="J30" s="14"/>
      <c r="K30" s="14"/>
      <c r="M30" s="43"/>
    </row>
    <row r="31" spans="2:13" hidden="1" x14ac:dyDescent="0.2">
      <c r="C31" s="12"/>
    </row>
    <row r="32" spans="2:13" hidden="1" x14ac:dyDescent="0.2">
      <c r="J32" s="8"/>
      <c r="K32" s="8"/>
    </row>
    <row r="33" spans="10:13" hidden="1" x14ac:dyDescent="0.2">
      <c r="J33" s="8"/>
      <c r="K33" s="8"/>
    </row>
    <row r="34" spans="10:13" hidden="1" x14ac:dyDescent="0.2">
      <c r="J34" s="8"/>
      <c r="K34" s="8"/>
    </row>
    <row r="35" spans="10:13" hidden="1" x14ac:dyDescent="0.2">
      <c r="J35" s="8"/>
      <c r="K35" s="8"/>
    </row>
    <row r="36" spans="10:13" s="14" customFormat="1" ht="12.75" hidden="1" x14ac:dyDescent="0.2">
      <c r="J36" s="13"/>
      <c r="K36" s="13"/>
      <c r="M36" s="42"/>
    </row>
    <row r="113" x14ac:dyDescent="0.2"/>
  </sheetData>
  <sheetProtection algorithmName="SHA-512" hashValue="bZH+8Pu7gBrntWWKsDw9LDc23Xs40akIED6tJ+VX/RtItgHv6uNA5hK78XuV71xMvw8lHiF3TNyURlFEde6WUA==" saltValue="aFOlsj3WeuKL0W6pf1sxLw==" spinCount="100000" sheet="1" selectLockedCells="1"/>
  <mergeCells count="43">
    <mergeCell ref="H28:I28"/>
    <mergeCell ref="J28:K28"/>
    <mergeCell ref="J19:K19"/>
    <mergeCell ref="E18:F18"/>
    <mergeCell ref="J8:K8"/>
    <mergeCell ref="J25:K25"/>
    <mergeCell ref="J26:K26"/>
    <mergeCell ref="H20:I20"/>
    <mergeCell ref="H26:I26"/>
    <mergeCell ref="J27:K27"/>
    <mergeCell ref="H24:I24"/>
    <mergeCell ref="H25:I25"/>
    <mergeCell ref="J20:K20"/>
    <mergeCell ref="J21:K21"/>
    <mergeCell ref="J22:K22"/>
    <mergeCell ref="J23:K23"/>
    <mergeCell ref="J16:K16"/>
    <mergeCell ref="H18:I18"/>
    <mergeCell ref="H19:I19"/>
    <mergeCell ref="J18:K18"/>
    <mergeCell ref="E19:F19"/>
    <mergeCell ref="I2:K2"/>
    <mergeCell ref="J11:K11"/>
    <mergeCell ref="J13:K13"/>
    <mergeCell ref="J12:K12"/>
    <mergeCell ref="J15:K15"/>
    <mergeCell ref="E6:K6"/>
    <mergeCell ref="J10:K10"/>
    <mergeCell ref="J24:K24"/>
    <mergeCell ref="B19:C20"/>
    <mergeCell ref="H27:I27"/>
    <mergeCell ref="H21:I21"/>
    <mergeCell ref="H22:I22"/>
    <mergeCell ref="H23:I23"/>
    <mergeCell ref="E28:F28"/>
    <mergeCell ref="E20:F20"/>
    <mergeCell ref="E21:F21"/>
    <mergeCell ref="E22:F22"/>
    <mergeCell ref="E23:F23"/>
    <mergeCell ref="E24:F24"/>
    <mergeCell ref="E25:F25"/>
    <mergeCell ref="E26:F26"/>
    <mergeCell ref="E27:F27"/>
  </mergeCells>
  <conditionalFormatting sqref="E6 J10:K13">
    <cfRule type="containsBlanks" dxfId="30" priority="230">
      <formula>LEN(TRIM(E6))=0</formula>
    </cfRule>
  </conditionalFormatting>
  <conditionalFormatting sqref="E19:I28">
    <cfRule type="expression" dxfId="29" priority="1225">
      <formula>AND(E19="",COUNTA($E19:$H19)&gt;0)</formula>
    </cfRule>
  </conditionalFormatting>
  <conditionalFormatting sqref="J8">
    <cfRule type="containsBlanks" dxfId="28" priority="234">
      <formula>LEN(TRIM(J8))=0</formula>
    </cfRule>
  </conditionalFormatting>
  <conditionalFormatting sqref="J12:J13">
    <cfRule type="containsBlanks" dxfId="27" priority="231">
      <formula>LEN(TRIM(J12))=0</formula>
    </cfRule>
  </conditionalFormatting>
  <conditionalFormatting sqref="J15:K15">
    <cfRule type="expression" dxfId="26" priority="35">
      <formula>$J$15=""</formula>
    </cfRule>
  </conditionalFormatting>
  <conditionalFormatting sqref="K4">
    <cfRule type="containsBlanks" dxfId="24" priority="165">
      <formula>LEN(TRIM(K4))=0</formula>
    </cfRule>
  </conditionalFormatting>
  <dataValidations count="7">
    <dataValidation type="date" allowBlank="1" showInputMessage="1" showErrorMessage="1" error="Eingabe eines Datums (dd/mm/yyyy)." sqref="J11:K11" xr:uid="{00000000-0002-0000-0100-000003000000}">
      <formula1>40544</formula1>
      <formula2>55153</formula2>
    </dataValidation>
    <dataValidation type="whole" allowBlank="1" showInputMessage="1" showErrorMessage="1" error="Eingabe einer vierstelligen Jahreszahl." sqref="J13:K13" xr:uid="{00000000-0002-0000-0100-000004000000}">
      <formula1>2017</formula1>
      <formula2>2050</formula2>
    </dataValidation>
    <dataValidation type="textLength" operator="lessThanOrEqual" allowBlank="1" showInputMessage="1" showErrorMessage="1" error="Textlänge ist auf 50 Zeichen begrenzt." sqref="E19:F28" xr:uid="{00000000-0002-0000-0100-000005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K4" xr:uid="{00000000-0002-0000-0100-000006000000}">
      <formula1>6</formula1>
    </dataValidation>
    <dataValidation allowBlank="1" showInputMessage="1" showErrorMessage="1" error="Bitte benutzen Sie die Dropdown-Funktion." sqref="H8:I8" xr:uid="{00000000-0002-0000-0100-000007000000}"/>
    <dataValidation type="textLength" operator="equal" allowBlank="1" showInputMessage="1" showErrorMessage="1" error="Eingabe der dreistelligen Registriernummer. Diese finden Sie z.B. auf dem EPZ-Zertifikat oder in der Betreffszeile der E-Mails von ClarCert. Eingabe z.B. 123, wenn die Reg.-Nr. EPZ-123 ist." sqref="H4:I4" xr:uid="{00000000-0002-0000-0100-000008000000}">
      <formula1>3</formula1>
    </dataValidation>
    <dataValidation type="whole" allowBlank="1" showInputMessage="1" showErrorMessage="1" error="Eingabe einer vierstelligen Jahreszahl." sqref="I10" xr:uid="{00000000-0002-0000-0100-000001000000}">
      <formula1>2015</formula1>
      <formula2>2050</formula2>
    </dataValidation>
  </dataValidations>
  <hyperlinks>
    <hyperlink ref="I2" location="Inhalt!A1" display="zurück zum Inhaltsverzeichnis" xr:uid="{00000000-0004-0000-0100-000000000000}"/>
    <hyperlink ref="I2:K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3" id="{7E30B243-A727-4157-9B1C-9E285C485E12}">
            <xm:f>AND($J$15&lt;&gt;Hilfstabelle!$M$4,$J$15&lt;&gt;Hilfstabelle!$M$5)</xm:f>
            <x14:dxf>
              <font>
                <color theme="0"/>
              </font>
              <fill>
                <patternFill patternType="none">
                  <bgColor auto="1"/>
                </patternFill>
              </fill>
              <border>
                <left/>
                <right/>
                <bottom/>
                <vertical/>
                <horizontal/>
              </border>
            </x14:dxf>
          </x14:cfRule>
          <xm:sqref>C16 H16:K16</xm:sqref>
        </x14:conditionalFormatting>
        <x14:conditionalFormatting xmlns:xm="http://schemas.microsoft.com/office/excel/2006/main">
          <x14:cfRule type="expression" priority="34" id="{7603B88D-867C-421A-827E-B23F89D27692}">
            <xm:f>AND(OR($J$15=Hilfstabelle!$M$4,$J$15=Hilfstabelle!$M$5),$J$16="")</xm:f>
            <x14:dxf>
              <fill>
                <patternFill>
                  <bgColor theme="9" tint="-0.24994659260841701"/>
                </patternFill>
              </fill>
            </x14:dxf>
          </x14:cfRule>
          <xm:sqref>J16:K16</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Bitte benutzen Sie die Dropdown-Funktion." xr:uid="{00000000-0002-0000-0100-000002000000}">
          <x14:formula1>
            <xm:f>Hilfstabelle!$B$5:$B$7</xm:f>
          </x14:formula1>
          <xm:sqref>G19:G28</xm:sqref>
        </x14:dataValidation>
        <x14:dataValidation type="list" allowBlank="1" showInputMessage="1" showErrorMessage="1" error="Bitte benutzen Sie die Dropdown-Funktion." xr:uid="{00000000-0002-0000-0100-000009000000}">
          <x14:formula1>
            <xm:f>Hilfstabelle!$B$10:$B$11</xm:f>
          </x14:formula1>
          <xm:sqref>I29</xm:sqref>
        </x14:dataValidation>
        <x14:dataValidation type="list" allowBlank="1" showInputMessage="1" showErrorMessage="1" error="Bitte benutzen Sie die Dropdown-Funktion." xr:uid="{00000000-0002-0000-0100-00000A000000}">
          <x14:formula1>
            <xm:f>Hilfstabelle!$M$2:$M$6</xm:f>
          </x14:formula1>
          <xm:sqref>J15:K15</xm:sqref>
        </x14:dataValidation>
        <x14:dataValidation type="list" allowBlank="1" showInputMessage="1" showErrorMessage="1" error="Bitte benutzen Sie die Dropdown-Funktion." xr:uid="{00000000-0002-0000-0100-00000C000000}">
          <x14:formula1>
            <xm:f>Hilfstabelle!$B$4:$B$6</xm:f>
          </x14:formula1>
          <xm:sqref>H29</xm:sqref>
        </x14:dataValidation>
        <x14:dataValidation type="list" allowBlank="1" showInputMessage="1" showErrorMessage="1" error="Bitte benutzen Sie die Dropdown-Funktion." xr:uid="{00000000-0002-0000-0100-00000D000000}">
          <x14:formula1>
            <xm:f>Hilfstabelle!$B$28:$B$45</xm:f>
          </x14:formula1>
          <xm:sqref>J12:K12</xm:sqref>
        </x14:dataValidation>
        <x14:dataValidation type="list" allowBlank="1" showInputMessage="1" showErrorMessage="1" error="Bitte benutzen Sie die Dropdown-Funktion." xr:uid="{00000000-0002-0000-0100-00000F000000}">
          <x14:formula1>
            <xm:f>Hilfstabelle!$D$4:$D$6</xm:f>
          </x14:formula1>
          <xm:sqref>J8</xm:sqref>
        </x14:dataValidation>
        <x14:dataValidation type="list" allowBlank="1" showInputMessage="1" showErrorMessage="1" error="Bitte benutzen Sie die Dropdown-Funktion." xr:uid="{00000000-0002-0000-0100-00000E000000}">
          <x14:formula1>
            <xm:f>Hilfstabelle!$E$18:$E$23</xm:f>
          </x14:formula1>
          <xm:sqref>H19:I28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I81"/>
  <sheetViews>
    <sheetView showGridLines="0" zoomScaleNormal="100" workbookViewId="0">
      <selection activeCell="E8" sqref="E8"/>
    </sheetView>
  </sheetViews>
  <sheetFormatPr baseColWidth="10" defaultColWidth="0" defaultRowHeight="12.75" zeroHeight="1" x14ac:dyDescent="0.2"/>
  <cols>
    <col min="1" max="1" width="1.85546875" style="14" customWidth="1"/>
    <col min="2" max="2" width="14.42578125" style="20" customWidth="1"/>
    <col min="3" max="3" width="6.7109375" style="20" customWidth="1"/>
    <col min="4" max="4" width="11.140625" style="20" customWidth="1"/>
    <col min="5" max="14" width="13.42578125" style="21" customWidth="1"/>
    <col min="15" max="15" width="10.7109375" style="15" customWidth="1"/>
    <col min="16" max="16" width="3" style="15" customWidth="1"/>
    <col min="17" max="17" width="3" style="31" hidden="1" customWidth="1"/>
    <col min="18" max="24" width="0" style="20" hidden="1" customWidth="1"/>
    <col min="25" max="25" width="3" style="20" hidden="1" customWidth="1"/>
    <col min="26" max="35" width="0" style="20" hidden="1" customWidth="1"/>
    <col min="36" max="16384" width="3" style="20" hidden="1"/>
  </cols>
  <sheetData>
    <row r="1" spans="2:17" ht="12.75" customHeight="1" thickBot="1" x14ac:dyDescent="0.3">
      <c r="B1" s="241"/>
      <c r="C1" s="241"/>
      <c r="D1" s="241"/>
      <c r="E1" s="241"/>
      <c r="F1" s="241"/>
      <c r="G1" s="241"/>
      <c r="H1" s="241"/>
      <c r="I1" s="241"/>
      <c r="J1" s="241"/>
      <c r="K1" s="241"/>
      <c r="L1" s="241"/>
      <c r="M1" s="252" t="s">
        <v>35</v>
      </c>
      <c r="N1" s="252"/>
      <c r="O1" s="252"/>
      <c r="P1" s="70"/>
      <c r="Q1" s="70"/>
    </row>
    <row r="2" spans="2:17" ht="13.5" hidden="1" thickBot="1" x14ac:dyDescent="0.25"/>
    <row r="3" spans="2:17" ht="14.45" customHeight="1" x14ac:dyDescent="0.2">
      <c r="B3" s="268" t="s">
        <v>102</v>
      </c>
      <c r="C3" s="269"/>
      <c r="D3" s="269"/>
      <c r="E3" s="22" t="str">
        <f>IF('Allgemeine Angaben'!$G$19&lt;&gt;"",'Allgemeine Angaben'!$G$19,"")</f>
        <v/>
      </c>
      <c r="F3" s="22" t="str">
        <f>IF('Allgemeine Angaben'!$G$20&lt;&gt;"",'Allgemeine Angaben'!$G$20,"")</f>
        <v/>
      </c>
      <c r="G3" s="22" t="str">
        <f>IF('Allgemeine Angaben'!$G$21&lt;&gt;"",'Allgemeine Angaben'!$G$21,"")</f>
        <v/>
      </c>
      <c r="H3" s="22" t="str">
        <f>IF('Allgemeine Angaben'!$G$22&lt;&gt;"",'Allgemeine Angaben'!$G$22,"")</f>
        <v/>
      </c>
      <c r="I3" s="22" t="str">
        <f>IF('Allgemeine Angaben'!$G$23&lt;&gt;"",'Allgemeine Angaben'!$G$23,"")</f>
        <v/>
      </c>
      <c r="J3" s="22" t="str">
        <f>IF('Allgemeine Angaben'!$G$24&lt;&gt;"",'Allgemeine Angaben'!$G$24,"")</f>
        <v/>
      </c>
      <c r="K3" s="22" t="str">
        <f>IF('Allgemeine Angaben'!$G$25&lt;&gt;"",'Allgemeine Angaben'!$G$25,"")</f>
        <v/>
      </c>
      <c r="L3" s="22" t="str">
        <f>IF('Allgemeine Angaben'!$G$26&lt;&gt;"",'Allgemeine Angaben'!$G$26,"")</f>
        <v/>
      </c>
      <c r="M3" s="22" t="str">
        <f>IF('Allgemeine Angaben'!$G$27&lt;&gt;"",'Allgemeine Angaben'!$G$27,"")</f>
        <v/>
      </c>
      <c r="N3" s="22" t="str">
        <f>IF('Allgemeine Angaben'!$G$28&lt;&gt;"",'Allgemeine Angaben'!$G$28,"")</f>
        <v/>
      </c>
      <c r="O3" s="290" t="s">
        <v>40</v>
      </c>
    </row>
    <row r="4" spans="2:17" ht="48" customHeight="1" x14ac:dyDescent="0.2">
      <c r="B4" s="270" t="s">
        <v>10</v>
      </c>
      <c r="C4" s="271"/>
      <c r="D4" s="271"/>
      <c r="E4" s="23" t="str">
        <f>IF('Allgemeine Angaben'!E19&lt;&gt;"",'Allgemeine Angaben'!E19,"")</f>
        <v/>
      </c>
      <c r="F4" s="23" t="str">
        <f>IF('Allgemeine Angaben'!E20&lt;&gt;"",'Allgemeine Angaben'!E20,"")</f>
        <v/>
      </c>
      <c r="G4" s="23" t="str">
        <f>IF('Allgemeine Angaben'!E21&lt;&gt;"",'Allgemeine Angaben'!E21,"")</f>
        <v/>
      </c>
      <c r="H4" s="23" t="str">
        <f>IF('Allgemeine Angaben'!E22&lt;&gt;"",'Allgemeine Angaben'!E22,"")</f>
        <v/>
      </c>
      <c r="I4" s="23" t="str">
        <f>IF('Allgemeine Angaben'!E23&lt;&gt;"",'Allgemeine Angaben'!E23,"")</f>
        <v/>
      </c>
      <c r="J4" s="23" t="str">
        <f>IF('Allgemeine Angaben'!E24&lt;&gt;"",'Allgemeine Angaben'!E24,"")</f>
        <v/>
      </c>
      <c r="K4" s="23" t="str">
        <f>IF('Allgemeine Angaben'!E25&lt;&gt;"",'Allgemeine Angaben'!E25,"")</f>
        <v/>
      </c>
      <c r="L4" s="23" t="str">
        <f>IF('Allgemeine Angaben'!E26&lt;&gt;"",'Allgemeine Angaben'!E26,"")</f>
        <v/>
      </c>
      <c r="M4" s="23" t="str">
        <f>IF('Allgemeine Angaben'!E27&lt;&gt;"",'Allgemeine Angaben'!E27,"")</f>
        <v/>
      </c>
      <c r="N4" s="23" t="str">
        <f>IF('Allgemeine Angaben'!E28&lt;&gt;"",'Allgemeine Angaben'!E28,"")</f>
        <v/>
      </c>
      <c r="O4" s="291"/>
    </row>
    <row r="5" spans="2:17" ht="14.45" customHeight="1" thickBot="1" x14ac:dyDescent="0.25">
      <c r="B5" s="292" t="s">
        <v>152</v>
      </c>
      <c r="C5" s="293"/>
      <c r="D5" s="133" t="str">
        <f>IF('Allgemeine Angaben'!$I$10&lt;&gt;"",'Allgemeine Angaben'!$I$10,"")</f>
        <v/>
      </c>
      <c r="E5" s="132" t="str">
        <f>IF(AND(SUM(E20:E21:E21)=0,COUNTBLANK(E3:E4)&lt;&gt;0),"",SUM(E8:E9,E14:E15,E20:E21))</f>
        <v/>
      </c>
      <c r="F5" s="132" t="str">
        <f>IF(AND(SUM(F20:F21:F21)=0,COUNTBLANK(F3:F4)&lt;&gt;0),"",SUM(F8:F9,F14:F15,F20:F21))</f>
        <v/>
      </c>
      <c r="G5" s="132" t="str">
        <f>IF(AND(SUM(G20:G21:G21)=0,COUNTBLANK(G3:G4)&lt;&gt;0),"",SUM(G8:G9,G14:G15,G20:G21))</f>
        <v/>
      </c>
      <c r="H5" s="132" t="str">
        <f>IF(AND(SUM(H20:H21:H21)=0,COUNTBLANK(H3:H4)&lt;&gt;0),"",SUM(H8:H9,H14:H15,H20:H21))</f>
        <v/>
      </c>
      <c r="I5" s="132" t="str">
        <f>IF(AND(SUM(I20:I21:I21)=0,COUNTBLANK(I3:I4)&lt;&gt;0),"",SUM(I8:I9,I14:I15,I20:I21))</f>
        <v/>
      </c>
      <c r="J5" s="132" t="str">
        <f>IF(AND(SUM(J20:J21:J21)=0,COUNTBLANK(J3:J4)&lt;&gt;0),"",SUM(J8:J9,J14:J15,J20:J21))</f>
        <v/>
      </c>
      <c r="K5" s="132" t="str">
        <f>IF(AND(SUM(K20:K21:K21)=0,COUNTBLANK(K3:K4)&lt;&gt;0),"",SUM(K8:K9,K14:K15,K20:K21))</f>
        <v/>
      </c>
      <c r="L5" s="132" t="str">
        <f>IF(AND(SUM(L20:L21:L21)=0,COUNTBLANK(L3:L4)&lt;&gt;0),"",SUM(L8:L9,L14:L15,L20:L21))</f>
        <v/>
      </c>
      <c r="M5" s="132" t="str">
        <f>IF(AND(SUM(M20:M21:M21)=0,COUNTBLANK(M3:M4)&lt;&gt;0),"",SUM(M8:M9,M14:M15,M20:M21))</f>
        <v/>
      </c>
      <c r="N5" s="132" t="str">
        <f>IF(AND(SUM(N20:N21:N21)=0,COUNTBLANK(N3:N4)&lt;&gt;0),"",SUM(N8:N9,N14:N15,N20:N21))</f>
        <v/>
      </c>
      <c r="O5" s="229">
        <f>SUM(E5:N5)</f>
        <v>0</v>
      </c>
    </row>
    <row r="6" spans="2:17" hidden="1" x14ac:dyDescent="0.2">
      <c r="B6" s="30"/>
      <c r="C6" s="17"/>
      <c r="D6" s="17"/>
      <c r="E6" s="15"/>
      <c r="F6" s="15"/>
      <c r="G6" s="15"/>
      <c r="H6" s="15"/>
      <c r="I6" s="15"/>
      <c r="J6" s="15"/>
      <c r="K6" s="15"/>
      <c r="L6" s="15"/>
      <c r="M6" s="15"/>
      <c r="N6" s="15"/>
    </row>
    <row r="7" spans="2:17" ht="3.75" customHeight="1" thickBot="1" x14ac:dyDescent="0.25">
      <c r="B7" s="30"/>
      <c r="C7" s="17"/>
      <c r="D7" s="17"/>
      <c r="E7" s="15"/>
      <c r="F7" s="15"/>
      <c r="G7" s="15"/>
      <c r="H7" s="15"/>
      <c r="I7" s="15"/>
      <c r="J7" s="15"/>
      <c r="K7" s="15"/>
      <c r="L7" s="15"/>
      <c r="M7" s="15"/>
      <c r="N7" s="15"/>
    </row>
    <row r="8" spans="2:17" ht="27" customHeight="1" x14ac:dyDescent="0.2">
      <c r="B8" s="268" t="s">
        <v>153</v>
      </c>
      <c r="C8" s="282"/>
      <c r="D8" s="282"/>
      <c r="E8" s="24"/>
      <c r="F8" s="24"/>
      <c r="G8" s="25"/>
      <c r="H8" s="25"/>
      <c r="I8" s="25"/>
      <c r="J8" s="25"/>
      <c r="K8" s="25"/>
      <c r="L8" s="25"/>
      <c r="M8" s="25"/>
      <c r="N8" s="25"/>
      <c r="O8" s="227">
        <f>SUM(E8:N8)</f>
        <v>0</v>
      </c>
    </row>
    <row r="9" spans="2:17" ht="27" customHeight="1" thickBot="1" x14ac:dyDescent="0.25">
      <c r="B9" s="283" t="s">
        <v>154</v>
      </c>
      <c r="C9" s="284"/>
      <c r="D9" s="284"/>
      <c r="E9" s="162"/>
      <c r="F9" s="162"/>
      <c r="G9" s="163"/>
      <c r="H9" s="163"/>
      <c r="I9" s="163"/>
      <c r="J9" s="163"/>
      <c r="K9" s="163"/>
      <c r="L9" s="163"/>
      <c r="M9" s="163"/>
      <c r="N9" s="163"/>
      <c r="O9" s="228">
        <f>SUM(E9:N9)</f>
        <v>0</v>
      </c>
      <c r="P9" s="60"/>
    </row>
    <row r="10" spans="2:17" ht="12.75" customHeight="1" thickBot="1" x14ac:dyDescent="0.25">
      <c r="B10" s="27"/>
      <c r="C10" s="27"/>
      <c r="D10" s="27"/>
      <c r="E10" s="28"/>
      <c r="F10" s="28"/>
      <c r="G10" s="28"/>
      <c r="H10" s="28"/>
      <c r="I10" s="28"/>
      <c r="J10" s="28"/>
      <c r="K10" s="28"/>
      <c r="L10" s="28"/>
      <c r="M10" s="28"/>
      <c r="N10" s="28"/>
      <c r="O10" s="29"/>
      <c r="P10" s="18"/>
    </row>
    <row r="11" spans="2:17" ht="12.75" customHeight="1" thickBot="1" x14ac:dyDescent="0.25">
      <c r="B11" s="235" t="s">
        <v>257</v>
      </c>
      <c r="C11" s="235"/>
      <c r="D11" s="235"/>
      <c r="E11" s="235"/>
      <c r="F11" s="203">
        <f>SUM(O8:O9)</f>
        <v>0</v>
      </c>
      <c r="G11" s="222" t="s">
        <v>253</v>
      </c>
      <c r="H11" s="223"/>
      <c r="I11" s="286" t="s">
        <v>254</v>
      </c>
      <c r="J11" s="287"/>
      <c r="K11" s="287"/>
      <c r="L11" s="28"/>
      <c r="M11" s="28"/>
      <c r="N11" s="28"/>
      <c r="O11" s="29"/>
      <c r="P11" s="18"/>
    </row>
    <row r="12" spans="2:17" ht="12.75" customHeight="1" thickBot="1" x14ac:dyDescent="0.25">
      <c r="B12" s="27"/>
      <c r="C12" s="27"/>
      <c r="D12" s="27"/>
      <c r="E12" s="28"/>
      <c r="F12" s="28"/>
      <c r="G12" s="222" t="s">
        <v>253</v>
      </c>
      <c r="H12" s="223"/>
      <c r="I12" s="286" t="s">
        <v>256</v>
      </c>
      <c r="J12" s="287"/>
      <c r="K12" s="287"/>
      <c r="L12" s="28"/>
      <c r="M12" s="28"/>
      <c r="N12" s="28"/>
      <c r="O12" s="29"/>
      <c r="P12" s="18"/>
    </row>
    <row r="13" spans="2:17" ht="12.75" customHeight="1" thickBot="1" x14ac:dyDescent="0.25">
      <c r="B13" s="27"/>
      <c r="C13" s="27"/>
      <c r="D13" s="27"/>
      <c r="E13" s="28"/>
      <c r="F13" s="28"/>
      <c r="G13" s="28"/>
      <c r="H13" s="28"/>
      <c r="I13" s="28"/>
      <c r="J13" s="28"/>
      <c r="K13" s="28"/>
      <c r="L13" s="28"/>
      <c r="M13" s="28"/>
      <c r="N13" s="28"/>
      <c r="O13" s="29"/>
      <c r="P13" s="18"/>
    </row>
    <row r="14" spans="2:17" ht="27" customHeight="1" x14ac:dyDescent="0.2">
      <c r="B14" s="268" t="s">
        <v>155</v>
      </c>
      <c r="C14" s="282"/>
      <c r="D14" s="282"/>
      <c r="E14" s="24"/>
      <c r="F14" s="24"/>
      <c r="G14" s="25"/>
      <c r="H14" s="25"/>
      <c r="I14" s="25"/>
      <c r="J14" s="25"/>
      <c r="K14" s="25"/>
      <c r="L14" s="25"/>
      <c r="M14" s="25"/>
      <c r="N14" s="25"/>
      <c r="O14" s="227">
        <f>SUM(E14:N14)</f>
        <v>0</v>
      </c>
      <c r="P14" s="18"/>
    </row>
    <row r="15" spans="2:17" ht="27" customHeight="1" thickBot="1" x14ac:dyDescent="0.25">
      <c r="B15" s="283" t="s">
        <v>156</v>
      </c>
      <c r="C15" s="284"/>
      <c r="D15" s="284"/>
      <c r="E15" s="162"/>
      <c r="F15" s="162"/>
      <c r="G15" s="163"/>
      <c r="H15" s="163"/>
      <c r="I15" s="163"/>
      <c r="J15" s="163"/>
      <c r="K15" s="163"/>
      <c r="L15" s="163"/>
      <c r="M15" s="163"/>
      <c r="N15" s="163"/>
      <c r="O15" s="228">
        <f>SUM(E15:N15)</f>
        <v>0</v>
      </c>
      <c r="P15" s="18"/>
    </row>
    <row r="16" spans="2:17" ht="12.75" customHeight="1" thickBot="1" x14ac:dyDescent="0.25">
      <c r="B16" s="27"/>
      <c r="C16" s="27"/>
      <c r="D16" s="27"/>
      <c r="E16" s="28"/>
      <c r="F16" s="28"/>
      <c r="G16" s="28"/>
      <c r="H16" s="28"/>
      <c r="I16" s="28"/>
      <c r="J16" s="28"/>
      <c r="K16" s="28"/>
      <c r="L16" s="28"/>
      <c r="M16" s="28"/>
      <c r="N16" s="28"/>
      <c r="O16" s="29"/>
      <c r="P16" s="18"/>
    </row>
    <row r="17" spans="1:16" ht="12.75" customHeight="1" thickBot="1" x14ac:dyDescent="0.25">
      <c r="B17" s="289" t="s">
        <v>252</v>
      </c>
      <c r="C17" s="289"/>
      <c r="D17" s="289"/>
      <c r="E17" s="187"/>
      <c r="F17" s="203">
        <f>SUM(O14:O15)</f>
        <v>0</v>
      </c>
      <c r="G17" s="222" t="s">
        <v>253</v>
      </c>
      <c r="H17" s="223"/>
      <c r="I17" s="286" t="s">
        <v>254</v>
      </c>
      <c r="J17" s="287"/>
      <c r="K17" s="287"/>
      <c r="L17" s="28"/>
      <c r="M17" s="28"/>
      <c r="N17" s="28"/>
      <c r="O17" s="29"/>
      <c r="P17" s="18"/>
    </row>
    <row r="18" spans="1:16" ht="12.75" customHeight="1" thickBot="1" x14ac:dyDescent="0.25">
      <c r="B18" s="187"/>
      <c r="C18" s="187"/>
      <c r="D18" s="187"/>
      <c r="E18" s="187"/>
      <c r="F18" s="222"/>
      <c r="G18" s="222" t="s">
        <v>253</v>
      </c>
      <c r="H18" s="223"/>
      <c r="I18" s="286" t="s">
        <v>256</v>
      </c>
      <c r="J18" s="287"/>
      <c r="K18" s="287"/>
      <c r="L18" s="28"/>
      <c r="M18" s="28"/>
      <c r="N18" s="28"/>
      <c r="O18" s="29"/>
      <c r="P18" s="18"/>
    </row>
    <row r="19" spans="1:16" ht="12.75" customHeight="1" thickBot="1" x14ac:dyDescent="0.25">
      <c r="B19" s="27"/>
      <c r="C19" s="27"/>
      <c r="D19" s="27"/>
      <c r="E19" s="28"/>
      <c r="F19" s="28"/>
      <c r="G19" s="28"/>
      <c r="H19" s="28"/>
      <c r="I19" s="28"/>
      <c r="J19" s="28"/>
      <c r="K19" s="28"/>
      <c r="L19" s="28"/>
      <c r="M19" s="28"/>
      <c r="N19" s="28"/>
      <c r="O19" s="29"/>
      <c r="P19" s="18"/>
    </row>
    <row r="20" spans="1:16" ht="27" customHeight="1" x14ac:dyDescent="0.2">
      <c r="B20" s="268" t="s">
        <v>157</v>
      </c>
      <c r="C20" s="282"/>
      <c r="D20" s="282"/>
      <c r="E20" s="24"/>
      <c r="F20" s="24"/>
      <c r="G20" s="25"/>
      <c r="H20" s="25"/>
      <c r="I20" s="25"/>
      <c r="J20" s="25"/>
      <c r="K20" s="25"/>
      <c r="L20" s="25"/>
      <c r="M20" s="25"/>
      <c r="N20" s="25"/>
      <c r="O20" s="227">
        <f>SUM(E20:N20)</f>
        <v>0</v>
      </c>
      <c r="P20" s="18"/>
    </row>
    <row r="21" spans="1:16" ht="27" customHeight="1" thickBot="1" x14ac:dyDescent="0.25">
      <c r="B21" s="283" t="s">
        <v>158</v>
      </c>
      <c r="C21" s="284"/>
      <c r="D21" s="284"/>
      <c r="E21" s="162"/>
      <c r="F21" s="162"/>
      <c r="G21" s="163"/>
      <c r="H21" s="163"/>
      <c r="I21" s="163"/>
      <c r="J21" s="163"/>
      <c r="K21" s="163"/>
      <c r="L21" s="163"/>
      <c r="M21" s="163"/>
      <c r="N21" s="163"/>
      <c r="O21" s="228">
        <f>SUM(E21:N21)</f>
        <v>0</v>
      </c>
      <c r="P21" s="18"/>
    </row>
    <row r="22" spans="1:16" ht="12.75" customHeight="1" thickBot="1" x14ac:dyDescent="0.25">
      <c r="B22" s="27"/>
      <c r="C22" s="27"/>
      <c r="D22" s="27"/>
      <c r="E22" s="28"/>
      <c r="F22" s="28"/>
      <c r="G22" s="28"/>
      <c r="H22" s="28"/>
      <c r="I22" s="28"/>
      <c r="J22" s="28"/>
      <c r="K22" s="28"/>
      <c r="L22" s="28"/>
      <c r="M22" s="28"/>
      <c r="N22" s="28"/>
      <c r="O22" s="29"/>
      <c r="P22" s="18"/>
    </row>
    <row r="23" spans="1:16" ht="12.75" customHeight="1" thickBot="1" x14ac:dyDescent="0.25">
      <c r="A23" s="20"/>
      <c r="B23" s="235" t="s">
        <v>258</v>
      </c>
      <c r="C23" s="235"/>
      <c r="D23" s="235"/>
      <c r="E23" s="288"/>
      <c r="F23" s="203">
        <f>SUM(O20:O21)</f>
        <v>0</v>
      </c>
      <c r="G23" s="222" t="s">
        <v>253</v>
      </c>
      <c r="H23" s="223"/>
      <c r="I23" s="286" t="s">
        <v>254</v>
      </c>
      <c r="J23" s="287"/>
      <c r="K23" s="287"/>
      <c r="L23" s="28"/>
      <c r="M23" s="28"/>
      <c r="N23" s="28"/>
      <c r="O23" s="29"/>
      <c r="P23" s="18"/>
    </row>
    <row r="24" spans="1:16" ht="12.75" customHeight="1" thickBot="1" x14ac:dyDescent="0.25">
      <c r="B24" s="187"/>
      <c r="C24" s="187"/>
      <c r="D24" s="187"/>
      <c r="E24" s="187"/>
      <c r="F24" s="222"/>
      <c r="G24" s="222" t="s">
        <v>253</v>
      </c>
      <c r="H24" s="223"/>
      <c r="I24" s="286" t="s">
        <v>256</v>
      </c>
      <c r="J24" s="287"/>
      <c r="K24" s="287"/>
      <c r="L24" s="28"/>
      <c r="M24" s="28"/>
      <c r="N24" s="28"/>
      <c r="O24" s="29"/>
      <c r="P24" s="18"/>
    </row>
    <row r="25" spans="1:16" ht="12.75" customHeight="1" x14ac:dyDescent="0.2">
      <c r="B25" s="27"/>
      <c r="C25" s="27"/>
      <c r="D25" s="27"/>
      <c r="E25" s="28"/>
      <c r="F25" s="28"/>
      <c r="G25" s="28"/>
      <c r="H25" s="28"/>
      <c r="I25" s="28"/>
      <c r="J25" s="28"/>
      <c r="K25" s="28"/>
      <c r="L25" s="28"/>
      <c r="M25" s="28"/>
      <c r="N25" s="28"/>
      <c r="O25" s="29"/>
      <c r="P25" s="18"/>
    </row>
    <row r="26" spans="1:16" ht="12.75" customHeight="1" x14ac:dyDescent="0.2">
      <c r="B26" s="285"/>
      <c r="C26" s="285"/>
      <c r="D26" s="285"/>
      <c r="E26" s="285"/>
      <c r="F26" s="285"/>
      <c r="G26" s="285"/>
      <c r="H26" s="285"/>
      <c r="I26" s="285"/>
      <c r="J26" s="285"/>
      <c r="K26" s="285"/>
      <c r="L26" s="285"/>
      <c r="M26" s="285"/>
      <c r="N26" s="285"/>
      <c r="O26" s="285"/>
      <c r="P26" s="18"/>
    </row>
    <row r="27" spans="1:16" ht="12.75" customHeight="1" x14ac:dyDescent="0.2">
      <c r="B27" s="27"/>
      <c r="C27" s="27"/>
      <c r="D27" s="27"/>
      <c r="E27" s="28"/>
      <c r="F27" s="28"/>
      <c r="G27" s="28"/>
      <c r="H27" s="28"/>
      <c r="I27" s="28"/>
      <c r="J27" s="28"/>
      <c r="K27" s="28"/>
      <c r="L27" s="28"/>
      <c r="M27" s="28"/>
      <c r="N27" s="28"/>
      <c r="O27" s="29"/>
      <c r="P27" s="18"/>
    </row>
    <row r="28" spans="1:16" ht="12.75" customHeight="1" x14ac:dyDescent="0.2">
      <c r="B28" s="248" t="s">
        <v>104</v>
      </c>
      <c r="C28" s="281"/>
      <c r="D28" s="272"/>
      <c r="E28" s="273"/>
      <c r="F28" s="273"/>
      <c r="G28" s="273"/>
      <c r="H28" s="273"/>
      <c r="I28" s="273"/>
      <c r="J28" s="273"/>
      <c r="K28" s="273"/>
      <c r="L28" s="273"/>
      <c r="M28" s="273"/>
      <c r="N28" s="273"/>
      <c r="O28" s="274"/>
    </row>
    <row r="29" spans="1:16" ht="12.75" customHeight="1" x14ac:dyDescent="0.2">
      <c r="B29" s="248"/>
      <c r="C29" s="281"/>
      <c r="D29" s="275"/>
      <c r="E29" s="276"/>
      <c r="F29" s="276"/>
      <c r="G29" s="276"/>
      <c r="H29" s="276"/>
      <c r="I29" s="276"/>
      <c r="J29" s="276"/>
      <c r="K29" s="276"/>
      <c r="L29" s="276"/>
      <c r="M29" s="276"/>
      <c r="N29" s="276"/>
      <c r="O29" s="277"/>
    </row>
    <row r="30" spans="1:16" ht="12.75" customHeight="1" x14ac:dyDescent="0.2">
      <c r="B30" s="248"/>
      <c r="C30" s="281"/>
      <c r="D30" s="275"/>
      <c r="E30" s="276"/>
      <c r="F30" s="276"/>
      <c r="G30" s="276"/>
      <c r="H30" s="276"/>
      <c r="I30" s="276"/>
      <c r="J30" s="276"/>
      <c r="K30" s="276"/>
      <c r="L30" s="276"/>
      <c r="M30" s="276"/>
      <c r="N30" s="276"/>
      <c r="O30" s="277"/>
    </row>
    <row r="31" spans="1:16" ht="12.75" customHeight="1" x14ac:dyDescent="0.2">
      <c r="B31" s="248"/>
      <c r="C31" s="281"/>
      <c r="D31" s="275"/>
      <c r="E31" s="276"/>
      <c r="F31" s="276"/>
      <c r="G31" s="276"/>
      <c r="H31" s="276"/>
      <c r="I31" s="276"/>
      <c r="J31" s="276"/>
      <c r="K31" s="276"/>
      <c r="L31" s="276"/>
      <c r="M31" s="276"/>
      <c r="N31" s="276"/>
      <c r="O31" s="277"/>
    </row>
    <row r="32" spans="1:16" ht="12.75" customHeight="1" x14ac:dyDescent="0.2">
      <c r="B32" s="14"/>
      <c r="C32" s="14"/>
      <c r="D32" s="275"/>
      <c r="E32" s="276"/>
      <c r="F32" s="276"/>
      <c r="G32" s="276"/>
      <c r="H32" s="276"/>
      <c r="I32" s="276"/>
      <c r="J32" s="276"/>
      <c r="K32" s="276"/>
      <c r="L32" s="276"/>
      <c r="M32" s="276"/>
      <c r="N32" s="276"/>
      <c r="O32" s="277"/>
    </row>
    <row r="33" spans="2:17" ht="12.75" customHeight="1" x14ac:dyDescent="0.2">
      <c r="B33" s="14"/>
      <c r="C33" s="14"/>
      <c r="D33" s="278"/>
      <c r="E33" s="279"/>
      <c r="F33" s="279"/>
      <c r="G33" s="279"/>
      <c r="H33" s="279"/>
      <c r="I33" s="279"/>
      <c r="J33" s="279"/>
      <c r="K33" s="279"/>
      <c r="L33" s="279"/>
      <c r="M33" s="279"/>
      <c r="N33" s="279"/>
      <c r="O33" s="280"/>
    </row>
    <row r="34" spans="2:17" ht="12.75" customHeight="1" x14ac:dyDescent="0.2">
      <c r="B34" s="14"/>
      <c r="C34" s="14"/>
      <c r="D34" s="14"/>
      <c r="E34" s="15"/>
      <c r="F34" s="15"/>
      <c r="G34" s="15"/>
      <c r="H34" s="15"/>
      <c r="I34" s="15"/>
      <c r="J34" s="15"/>
      <c r="K34" s="15"/>
      <c r="L34" s="15"/>
      <c r="M34" s="15"/>
      <c r="N34" s="15"/>
    </row>
    <row r="35" spans="2:17" ht="12.75" hidden="1" customHeight="1" x14ac:dyDescent="0.2">
      <c r="B35" s="14"/>
      <c r="C35" s="14"/>
      <c r="D35" s="14"/>
      <c r="E35" s="15"/>
      <c r="F35" s="15"/>
      <c r="G35" s="15"/>
      <c r="H35" s="15"/>
      <c r="I35" s="15"/>
      <c r="J35" s="15"/>
      <c r="K35" s="15"/>
      <c r="L35" s="15"/>
      <c r="M35" s="15"/>
      <c r="N35" s="15"/>
    </row>
    <row r="36" spans="2:17" s="14" customFormat="1" hidden="1" x14ac:dyDescent="0.2">
      <c r="E36" s="15"/>
      <c r="F36" s="15"/>
      <c r="G36" s="15"/>
      <c r="H36" s="15"/>
      <c r="I36" s="15"/>
      <c r="J36" s="15"/>
      <c r="K36" s="15"/>
      <c r="L36" s="15"/>
      <c r="M36" s="15"/>
      <c r="N36" s="15"/>
      <c r="O36" s="15"/>
      <c r="P36" s="15"/>
      <c r="Q36" s="3"/>
    </row>
    <row r="37" spans="2:17" s="14" customFormat="1" hidden="1" x14ac:dyDescent="0.2">
      <c r="E37" s="15"/>
      <c r="F37" s="15"/>
      <c r="G37" s="15"/>
      <c r="H37" s="15"/>
      <c r="I37" s="15"/>
      <c r="J37" s="15"/>
      <c r="K37" s="15"/>
      <c r="L37" s="15"/>
      <c r="M37" s="15"/>
      <c r="N37" s="15"/>
      <c r="O37" s="15"/>
      <c r="P37" s="15"/>
      <c r="Q37" s="3"/>
    </row>
    <row r="38" spans="2:17" s="14" customFormat="1" hidden="1" x14ac:dyDescent="0.2">
      <c r="E38" s="15"/>
      <c r="F38" s="15"/>
      <c r="G38" s="15"/>
      <c r="H38" s="15"/>
      <c r="I38" s="15"/>
      <c r="J38" s="15"/>
      <c r="K38" s="15"/>
      <c r="L38" s="15"/>
      <c r="M38" s="15"/>
      <c r="N38" s="15"/>
      <c r="O38" s="15"/>
      <c r="P38" s="15"/>
      <c r="Q38" s="3"/>
    </row>
    <row r="39" spans="2:17" s="14" customFormat="1" hidden="1" x14ac:dyDescent="0.2">
      <c r="E39" s="15"/>
      <c r="F39" s="15"/>
      <c r="G39" s="15"/>
      <c r="H39" s="15"/>
      <c r="I39" s="15"/>
      <c r="J39" s="15"/>
      <c r="K39" s="15"/>
      <c r="L39" s="15"/>
      <c r="M39" s="15"/>
      <c r="N39" s="15"/>
      <c r="O39" s="15"/>
      <c r="P39" s="15"/>
      <c r="Q39" s="3"/>
    </row>
    <row r="40" spans="2:17" s="14" customFormat="1" hidden="1" x14ac:dyDescent="0.2">
      <c r="E40" s="15"/>
      <c r="F40" s="15"/>
      <c r="G40" s="15"/>
      <c r="H40" s="15"/>
      <c r="I40" s="15"/>
      <c r="J40" s="15"/>
      <c r="K40" s="15"/>
      <c r="L40" s="15"/>
      <c r="M40" s="15"/>
      <c r="N40" s="15"/>
      <c r="O40" s="15"/>
      <c r="P40" s="15"/>
      <c r="Q40" s="3"/>
    </row>
    <row r="41" spans="2:17" s="14" customFormat="1" hidden="1" x14ac:dyDescent="0.2">
      <c r="E41" s="15"/>
      <c r="F41" s="15"/>
      <c r="G41" s="15"/>
      <c r="H41" s="15"/>
      <c r="I41" s="15"/>
      <c r="J41" s="15"/>
      <c r="K41" s="15"/>
      <c r="L41" s="15"/>
      <c r="M41" s="15"/>
      <c r="N41" s="15"/>
      <c r="O41" s="15"/>
      <c r="P41" s="15"/>
      <c r="Q41" s="3"/>
    </row>
    <row r="42" spans="2:17" s="14" customFormat="1" hidden="1" x14ac:dyDescent="0.2">
      <c r="E42" s="15"/>
      <c r="F42" s="15"/>
      <c r="G42" s="15"/>
      <c r="H42" s="15"/>
      <c r="I42" s="15"/>
      <c r="J42" s="15"/>
      <c r="K42" s="15"/>
      <c r="L42" s="15"/>
      <c r="M42" s="15"/>
      <c r="N42" s="15"/>
      <c r="O42" s="15"/>
      <c r="P42" s="15"/>
      <c r="Q42" s="3"/>
    </row>
    <row r="43" spans="2:17" s="14" customFormat="1" hidden="1" x14ac:dyDescent="0.2">
      <c r="E43" s="15"/>
      <c r="F43" s="15"/>
      <c r="G43" s="15"/>
      <c r="H43" s="15"/>
      <c r="I43" s="15"/>
      <c r="J43" s="15"/>
      <c r="K43" s="15"/>
      <c r="L43" s="15"/>
      <c r="M43" s="15"/>
      <c r="N43" s="15"/>
      <c r="O43" s="15"/>
      <c r="P43" s="15"/>
      <c r="Q43" s="3"/>
    </row>
    <row r="44" spans="2:17" s="14" customFormat="1" hidden="1" x14ac:dyDescent="0.2">
      <c r="E44" s="15"/>
      <c r="F44" s="15"/>
      <c r="G44" s="15"/>
      <c r="H44" s="15"/>
      <c r="I44" s="15"/>
      <c r="J44" s="15"/>
      <c r="K44" s="15"/>
      <c r="L44" s="15"/>
      <c r="M44" s="15"/>
      <c r="N44" s="15"/>
      <c r="O44" s="15"/>
      <c r="P44" s="15"/>
      <c r="Q44" s="3"/>
    </row>
    <row r="45" spans="2:17" s="14" customFormat="1" hidden="1" x14ac:dyDescent="0.2">
      <c r="E45" s="15"/>
      <c r="F45" s="15"/>
      <c r="G45" s="15"/>
      <c r="H45" s="15"/>
      <c r="I45" s="15"/>
      <c r="J45" s="15"/>
      <c r="K45" s="15"/>
      <c r="L45" s="15"/>
      <c r="M45" s="15"/>
      <c r="N45" s="15"/>
      <c r="O45" s="15"/>
      <c r="P45" s="15"/>
      <c r="Q45" s="3"/>
    </row>
    <row r="46" spans="2:17" s="14" customFormat="1" hidden="1" x14ac:dyDescent="0.2">
      <c r="E46" s="15"/>
      <c r="F46" s="15"/>
      <c r="G46" s="15"/>
      <c r="H46" s="15"/>
      <c r="I46" s="15"/>
      <c r="J46" s="15"/>
      <c r="K46" s="15"/>
      <c r="L46" s="15"/>
      <c r="M46" s="15"/>
      <c r="N46" s="15"/>
      <c r="O46" s="15"/>
      <c r="P46" s="15"/>
      <c r="Q46" s="3"/>
    </row>
    <row r="47" spans="2:17" s="14" customFormat="1" hidden="1" x14ac:dyDescent="0.2">
      <c r="E47" s="15"/>
      <c r="F47" s="15"/>
      <c r="G47" s="15"/>
      <c r="H47" s="15"/>
      <c r="I47" s="15"/>
      <c r="J47" s="15"/>
      <c r="K47" s="15"/>
      <c r="L47" s="15"/>
      <c r="M47" s="15"/>
      <c r="N47" s="15"/>
      <c r="O47" s="15"/>
      <c r="P47" s="15"/>
      <c r="Q47" s="3"/>
    </row>
    <row r="48" spans="2:17" s="14" customFormat="1" hidden="1" x14ac:dyDescent="0.2">
      <c r="E48" s="15"/>
      <c r="F48" s="15"/>
      <c r="G48" s="15"/>
      <c r="H48" s="15"/>
      <c r="I48" s="15"/>
      <c r="J48" s="15"/>
      <c r="K48" s="15"/>
      <c r="L48" s="15"/>
      <c r="M48" s="15"/>
      <c r="N48" s="15"/>
      <c r="O48" s="15"/>
      <c r="P48" s="15"/>
      <c r="Q48" s="3"/>
    </row>
    <row r="49" spans="5:17" s="14" customFormat="1" hidden="1" x14ac:dyDescent="0.2">
      <c r="E49" s="15"/>
      <c r="F49" s="15"/>
      <c r="G49" s="15"/>
      <c r="H49" s="15"/>
      <c r="I49" s="15"/>
      <c r="J49" s="15"/>
      <c r="K49" s="15"/>
      <c r="L49" s="15"/>
      <c r="M49" s="15"/>
      <c r="N49" s="15"/>
      <c r="O49" s="15"/>
      <c r="P49" s="15"/>
      <c r="Q49" s="3"/>
    </row>
    <row r="50" spans="5:17" s="14" customFormat="1" hidden="1" x14ac:dyDescent="0.2">
      <c r="E50" s="15"/>
      <c r="F50" s="15"/>
      <c r="G50" s="15"/>
      <c r="H50" s="15"/>
      <c r="I50" s="15"/>
      <c r="J50" s="15"/>
      <c r="K50" s="15"/>
      <c r="L50" s="15"/>
      <c r="M50" s="15"/>
      <c r="N50" s="15"/>
      <c r="O50" s="15"/>
      <c r="P50" s="15"/>
      <c r="Q50" s="3"/>
    </row>
    <row r="51" spans="5:17" s="14" customFormat="1" hidden="1" x14ac:dyDescent="0.2">
      <c r="E51" s="15"/>
      <c r="F51" s="15"/>
      <c r="G51" s="15"/>
      <c r="H51" s="15"/>
      <c r="I51" s="15"/>
      <c r="J51" s="15"/>
      <c r="K51" s="15"/>
      <c r="L51" s="15"/>
      <c r="M51" s="15"/>
      <c r="N51" s="15"/>
      <c r="O51" s="15"/>
      <c r="P51" s="15"/>
      <c r="Q51" s="3"/>
    </row>
    <row r="52" spans="5:17" s="14" customFormat="1" hidden="1" x14ac:dyDescent="0.2">
      <c r="E52" s="15"/>
      <c r="F52" s="15"/>
      <c r="G52" s="15"/>
      <c r="H52" s="15"/>
      <c r="I52" s="15"/>
      <c r="J52" s="15"/>
      <c r="K52" s="15"/>
      <c r="L52" s="15"/>
      <c r="M52" s="15"/>
      <c r="N52" s="15"/>
      <c r="O52" s="15"/>
      <c r="P52" s="15"/>
      <c r="Q52" s="3"/>
    </row>
    <row r="53" spans="5:17" s="14" customFormat="1" hidden="1" x14ac:dyDescent="0.2">
      <c r="E53" s="15"/>
      <c r="F53" s="15"/>
      <c r="G53" s="15"/>
      <c r="H53" s="15"/>
      <c r="I53" s="15"/>
      <c r="J53" s="15"/>
      <c r="K53" s="15"/>
      <c r="L53" s="15"/>
      <c r="M53" s="15"/>
      <c r="N53" s="15"/>
      <c r="O53" s="15"/>
      <c r="P53" s="15"/>
      <c r="Q53" s="3"/>
    </row>
    <row r="54" spans="5:17" s="14" customFormat="1" hidden="1" x14ac:dyDescent="0.2">
      <c r="E54" s="15"/>
      <c r="F54" s="15"/>
      <c r="G54" s="15"/>
      <c r="H54" s="15"/>
      <c r="I54" s="15"/>
      <c r="J54" s="15"/>
      <c r="K54" s="15"/>
      <c r="L54" s="15"/>
      <c r="M54" s="15"/>
      <c r="N54" s="15"/>
      <c r="O54" s="15"/>
      <c r="P54" s="15"/>
      <c r="Q54" s="3"/>
    </row>
    <row r="55" spans="5:17" s="14" customFormat="1" hidden="1" x14ac:dyDescent="0.2">
      <c r="E55" s="15"/>
      <c r="F55" s="15"/>
      <c r="G55" s="15"/>
      <c r="H55" s="15"/>
      <c r="I55" s="15"/>
      <c r="J55" s="15"/>
      <c r="K55" s="15"/>
      <c r="L55" s="15"/>
      <c r="M55" s="15"/>
      <c r="N55" s="15"/>
      <c r="O55" s="15"/>
      <c r="P55" s="15"/>
      <c r="Q55" s="3"/>
    </row>
    <row r="56" spans="5:17" s="14" customFormat="1" hidden="1" x14ac:dyDescent="0.2">
      <c r="E56" s="15"/>
      <c r="F56" s="15"/>
      <c r="G56" s="15"/>
      <c r="H56" s="15"/>
      <c r="I56" s="15"/>
      <c r="J56" s="15"/>
      <c r="K56" s="15"/>
      <c r="L56" s="15"/>
      <c r="M56" s="15"/>
      <c r="N56" s="15"/>
      <c r="O56" s="15"/>
      <c r="P56" s="15"/>
      <c r="Q56" s="3"/>
    </row>
    <row r="57" spans="5:17" s="14" customFormat="1" hidden="1" x14ac:dyDescent="0.2">
      <c r="E57" s="15"/>
      <c r="F57" s="15"/>
      <c r="G57" s="15"/>
      <c r="H57" s="15"/>
      <c r="I57" s="15"/>
      <c r="J57" s="15"/>
      <c r="K57" s="15"/>
      <c r="L57" s="15"/>
      <c r="M57" s="15"/>
      <c r="N57" s="15"/>
      <c r="O57" s="15"/>
      <c r="P57" s="15"/>
      <c r="Q57" s="3"/>
    </row>
    <row r="58" spans="5:17" s="14" customFormat="1" hidden="1" x14ac:dyDescent="0.2">
      <c r="E58" s="15"/>
      <c r="F58" s="15"/>
      <c r="G58" s="15"/>
      <c r="H58" s="15"/>
      <c r="I58" s="15"/>
      <c r="J58" s="15"/>
      <c r="K58" s="15"/>
      <c r="L58" s="15"/>
      <c r="M58" s="15"/>
      <c r="N58" s="15"/>
      <c r="O58" s="15"/>
      <c r="P58" s="15"/>
      <c r="Q58" s="3"/>
    </row>
    <row r="59" spans="5:17" s="14" customFormat="1" hidden="1" x14ac:dyDescent="0.2">
      <c r="E59" s="15"/>
      <c r="F59" s="15"/>
      <c r="G59" s="15"/>
      <c r="H59" s="15"/>
      <c r="I59" s="15"/>
      <c r="J59" s="15"/>
      <c r="K59" s="15"/>
      <c r="L59" s="15"/>
      <c r="M59" s="15"/>
      <c r="N59" s="15"/>
      <c r="O59" s="15"/>
      <c r="P59" s="15"/>
      <c r="Q59" s="3"/>
    </row>
    <row r="60" spans="5:17" s="14" customFormat="1" hidden="1" x14ac:dyDescent="0.2">
      <c r="E60" s="15"/>
      <c r="F60" s="15"/>
      <c r="G60" s="15"/>
      <c r="H60" s="15"/>
      <c r="I60" s="15"/>
      <c r="J60" s="15"/>
      <c r="K60" s="15"/>
      <c r="L60" s="15"/>
      <c r="M60" s="15"/>
      <c r="N60" s="15"/>
      <c r="O60" s="15"/>
      <c r="P60" s="15"/>
      <c r="Q60" s="3"/>
    </row>
    <row r="61" spans="5:17" s="14" customFormat="1" hidden="1" x14ac:dyDescent="0.2">
      <c r="E61" s="15"/>
      <c r="F61" s="15"/>
      <c r="G61" s="15"/>
      <c r="H61" s="15"/>
      <c r="I61" s="15"/>
      <c r="J61" s="15"/>
      <c r="K61" s="15"/>
      <c r="L61" s="15"/>
      <c r="M61" s="15"/>
      <c r="N61" s="15"/>
      <c r="O61" s="15"/>
      <c r="P61" s="15"/>
      <c r="Q61" s="3"/>
    </row>
    <row r="62" spans="5:17" s="14" customFormat="1" hidden="1" x14ac:dyDescent="0.2">
      <c r="E62" s="15"/>
      <c r="F62" s="15"/>
      <c r="G62" s="15"/>
      <c r="H62" s="15"/>
      <c r="I62" s="15"/>
      <c r="J62" s="15"/>
      <c r="K62" s="15"/>
      <c r="L62" s="15"/>
      <c r="M62" s="15"/>
      <c r="N62" s="15"/>
      <c r="O62" s="15"/>
      <c r="P62" s="15"/>
      <c r="Q62" s="3"/>
    </row>
    <row r="63" spans="5:17" s="14" customFormat="1" hidden="1" x14ac:dyDescent="0.2">
      <c r="E63" s="15"/>
      <c r="F63" s="15"/>
      <c r="G63" s="15"/>
      <c r="H63" s="15"/>
      <c r="I63" s="15"/>
      <c r="J63" s="15"/>
      <c r="K63" s="15"/>
      <c r="L63" s="15"/>
      <c r="M63" s="15"/>
      <c r="N63" s="15"/>
      <c r="O63" s="15"/>
      <c r="P63" s="15"/>
      <c r="Q63" s="3"/>
    </row>
    <row r="64" spans="5:17" s="14" customFormat="1" hidden="1" x14ac:dyDescent="0.2">
      <c r="E64" s="15"/>
      <c r="F64" s="15"/>
      <c r="G64" s="15"/>
      <c r="H64" s="15"/>
      <c r="I64" s="15"/>
      <c r="J64" s="15"/>
      <c r="K64" s="15"/>
      <c r="L64" s="15"/>
      <c r="M64" s="15"/>
      <c r="N64" s="15"/>
      <c r="O64" s="15"/>
      <c r="P64" s="15"/>
      <c r="Q64" s="3"/>
    </row>
    <row r="65" spans="5:17" s="14" customFormat="1" hidden="1" x14ac:dyDescent="0.2">
      <c r="E65" s="15"/>
      <c r="F65" s="15"/>
      <c r="G65" s="15"/>
      <c r="H65" s="15"/>
      <c r="I65" s="15"/>
      <c r="J65" s="15"/>
      <c r="K65" s="15"/>
      <c r="L65" s="15"/>
      <c r="M65" s="15"/>
      <c r="N65" s="15"/>
      <c r="O65" s="15"/>
      <c r="P65" s="15"/>
      <c r="Q65" s="3"/>
    </row>
    <row r="66" spans="5:17" s="14" customFormat="1" hidden="1" x14ac:dyDescent="0.2">
      <c r="E66" s="15"/>
      <c r="F66" s="15"/>
      <c r="G66" s="15"/>
      <c r="H66" s="15"/>
      <c r="I66" s="15"/>
      <c r="J66" s="15"/>
      <c r="K66" s="15"/>
      <c r="L66" s="15"/>
      <c r="M66" s="15"/>
      <c r="N66" s="15"/>
      <c r="O66" s="15"/>
      <c r="P66" s="15"/>
      <c r="Q66" s="3"/>
    </row>
    <row r="67" spans="5:17" s="14" customFormat="1" hidden="1" x14ac:dyDescent="0.2">
      <c r="E67" s="15"/>
      <c r="F67" s="15"/>
      <c r="G67" s="15"/>
      <c r="H67" s="15"/>
      <c r="I67" s="15"/>
      <c r="J67" s="15"/>
      <c r="K67" s="15"/>
      <c r="L67" s="15"/>
      <c r="M67" s="15"/>
      <c r="N67" s="15"/>
      <c r="O67" s="15"/>
      <c r="P67" s="15"/>
      <c r="Q67" s="3"/>
    </row>
    <row r="68" spans="5:17" s="14" customFormat="1" hidden="1" x14ac:dyDescent="0.2">
      <c r="E68" s="15"/>
      <c r="F68" s="15"/>
      <c r="G68" s="15"/>
      <c r="H68" s="15"/>
      <c r="I68" s="15"/>
      <c r="J68" s="15"/>
      <c r="K68" s="15"/>
      <c r="L68" s="15"/>
      <c r="M68" s="15"/>
      <c r="N68" s="15"/>
      <c r="O68" s="15"/>
      <c r="P68" s="15"/>
      <c r="Q68" s="3"/>
    </row>
    <row r="69" spans="5:17" s="14" customFormat="1" hidden="1" x14ac:dyDescent="0.2">
      <c r="E69" s="15"/>
      <c r="F69" s="15"/>
      <c r="G69" s="15"/>
      <c r="H69" s="15"/>
      <c r="I69" s="15"/>
      <c r="J69" s="15"/>
      <c r="K69" s="15"/>
      <c r="L69" s="15"/>
      <c r="M69" s="15"/>
      <c r="N69" s="15"/>
      <c r="O69" s="15"/>
      <c r="P69" s="15"/>
      <c r="Q69" s="3"/>
    </row>
    <row r="70" spans="5:17" s="14" customFormat="1" hidden="1" x14ac:dyDescent="0.2">
      <c r="E70" s="15"/>
      <c r="F70" s="15"/>
      <c r="G70" s="15"/>
      <c r="H70" s="15"/>
      <c r="I70" s="15"/>
      <c r="J70" s="15"/>
      <c r="K70" s="15"/>
      <c r="L70" s="15"/>
      <c r="M70" s="15"/>
      <c r="N70" s="15"/>
      <c r="O70" s="15"/>
      <c r="P70" s="15"/>
      <c r="Q70" s="3"/>
    </row>
    <row r="71" spans="5:17" s="14" customFormat="1" hidden="1" x14ac:dyDescent="0.2">
      <c r="E71" s="15"/>
      <c r="F71" s="15"/>
      <c r="G71" s="15"/>
      <c r="H71" s="15"/>
      <c r="I71" s="15"/>
      <c r="J71" s="15"/>
      <c r="K71" s="15"/>
      <c r="L71" s="15"/>
      <c r="M71" s="15"/>
      <c r="N71" s="15"/>
      <c r="O71" s="15"/>
      <c r="P71" s="15"/>
      <c r="Q71" s="3"/>
    </row>
    <row r="72" spans="5:17" s="14" customFormat="1" hidden="1" x14ac:dyDescent="0.2">
      <c r="E72" s="15"/>
      <c r="F72" s="15"/>
      <c r="G72" s="15"/>
      <c r="H72" s="15"/>
      <c r="I72" s="15"/>
      <c r="J72" s="15"/>
      <c r="K72" s="15"/>
      <c r="L72" s="15"/>
      <c r="M72" s="15"/>
      <c r="N72" s="15"/>
      <c r="O72" s="15"/>
      <c r="P72" s="15"/>
      <c r="Q72" s="3"/>
    </row>
    <row r="73" spans="5:17" s="14" customFormat="1" hidden="1" x14ac:dyDescent="0.2">
      <c r="E73" s="15"/>
      <c r="F73" s="15"/>
      <c r="G73" s="15"/>
      <c r="H73" s="15"/>
      <c r="I73" s="15"/>
      <c r="J73" s="15"/>
      <c r="K73" s="15"/>
      <c r="L73" s="15"/>
      <c r="M73" s="15"/>
      <c r="N73" s="15"/>
      <c r="O73" s="15"/>
      <c r="P73" s="15"/>
      <c r="Q73" s="3"/>
    </row>
    <row r="74" spans="5:17" s="14" customFormat="1" hidden="1" x14ac:dyDescent="0.2">
      <c r="E74" s="15"/>
      <c r="F74" s="15"/>
      <c r="G74" s="15"/>
      <c r="H74" s="15"/>
      <c r="I74" s="15"/>
      <c r="J74" s="15"/>
      <c r="K74" s="15"/>
      <c r="L74" s="15"/>
      <c r="M74" s="15"/>
      <c r="N74" s="15"/>
      <c r="O74" s="15"/>
      <c r="P74" s="15"/>
      <c r="Q74" s="3"/>
    </row>
    <row r="75" spans="5:17" s="14" customFormat="1" hidden="1" x14ac:dyDescent="0.2">
      <c r="E75" s="15"/>
      <c r="F75" s="15"/>
      <c r="G75" s="15"/>
      <c r="H75" s="15"/>
      <c r="I75" s="15"/>
      <c r="J75" s="15"/>
      <c r="K75" s="15"/>
      <c r="L75" s="15"/>
      <c r="M75" s="15"/>
      <c r="N75" s="15"/>
      <c r="O75" s="15"/>
      <c r="P75" s="15"/>
      <c r="Q75" s="3"/>
    </row>
    <row r="76" spans="5:17" s="14" customFormat="1" hidden="1" x14ac:dyDescent="0.2">
      <c r="E76" s="15"/>
      <c r="F76" s="15"/>
      <c r="G76" s="15"/>
      <c r="H76" s="15"/>
      <c r="I76" s="15"/>
      <c r="J76" s="15"/>
      <c r="K76" s="15"/>
      <c r="L76" s="15"/>
      <c r="M76" s="15"/>
      <c r="N76" s="15"/>
      <c r="O76" s="15"/>
      <c r="P76" s="15"/>
      <c r="Q76" s="3"/>
    </row>
    <row r="77" spans="5:17" s="14" customFormat="1" hidden="1" x14ac:dyDescent="0.2">
      <c r="E77" s="15"/>
      <c r="F77" s="15"/>
      <c r="G77" s="15"/>
      <c r="H77" s="15"/>
      <c r="I77" s="15"/>
      <c r="J77" s="15"/>
      <c r="K77" s="15"/>
      <c r="L77" s="15"/>
      <c r="M77" s="15"/>
      <c r="N77" s="15"/>
      <c r="O77" s="15"/>
      <c r="P77" s="15"/>
      <c r="Q77" s="3"/>
    </row>
    <row r="78" spans="5:17" s="14" customFormat="1" hidden="1" x14ac:dyDescent="0.2">
      <c r="E78" s="15"/>
      <c r="F78" s="15"/>
      <c r="G78" s="15"/>
      <c r="H78" s="15"/>
      <c r="I78" s="15"/>
      <c r="J78" s="15"/>
      <c r="K78" s="15"/>
      <c r="L78" s="15"/>
      <c r="M78" s="15"/>
      <c r="N78" s="15"/>
      <c r="O78" s="15"/>
      <c r="P78" s="15"/>
      <c r="Q78" s="3"/>
    </row>
    <row r="79" spans="5:17" s="14" customFormat="1" hidden="1" x14ac:dyDescent="0.2">
      <c r="E79" s="15"/>
      <c r="F79" s="15"/>
      <c r="G79" s="15"/>
      <c r="H79" s="15"/>
      <c r="I79" s="15"/>
      <c r="J79" s="15"/>
      <c r="K79" s="15"/>
      <c r="L79" s="15"/>
      <c r="M79" s="15"/>
      <c r="N79" s="15"/>
      <c r="O79" s="15"/>
      <c r="P79" s="15"/>
      <c r="Q79" s="3"/>
    </row>
    <row r="80" spans="5:17" s="14" customFormat="1" hidden="1" x14ac:dyDescent="0.2">
      <c r="E80" s="15"/>
      <c r="F80" s="15"/>
      <c r="G80" s="15"/>
      <c r="H80" s="15"/>
      <c r="I80" s="15"/>
      <c r="J80" s="15"/>
      <c r="K80" s="15"/>
      <c r="L80" s="15"/>
      <c r="M80" s="15"/>
      <c r="N80" s="15"/>
      <c r="O80" s="15"/>
      <c r="P80" s="15"/>
      <c r="Q80" s="3"/>
    </row>
    <row r="81" spans="5:17" s="14" customFormat="1" hidden="1" x14ac:dyDescent="0.2">
      <c r="E81" s="15"/>
      <c r="F81" s="15"/>
      <c r="G81" s="15"/>
      <c r="H81" s="15"/>
      <c r="I81" s="15"/>
      <c r="J81" s="15"/>
      <c r="K81" s="15"/>
      <c r="L81" s="15"/>
      <c r="M81" s="15"/>
      <c r="N81" s="15"/>
      <c r="O81" s="15"/>
      <c r="P81" s="15"/>
      <c r="Q81" s="3"/>
    </row>
  </sheetData>
  <sheetProtection algorithmName="SHA-512" hashValue="Do75HClHQTctvXfjWrqIdqyr82bFz59l05Apebd4kjmWENAPX2qmZCzNZdQWEqWDiW4tA2uPeDK9oYdLxHk6zQ==" saltValue="KxJu4dphotx8vQ6spqy90A==" spinCount="100000" sheet="1" selectLockedCells="1"/>
  <mergeCells count="24">
    <mergeCell ref="B17:D17"/>
    <mergeCell ref="O3:O4"/>
    <mergeCell ref="B5:C5"/>
    <mergeCell ref="B14:D14"/>
    <mergeCell ref="B15:D15"/>
    <mergeCell ref="B11:E11"/>
    <mergeCell ref="I11:K11"/>
    <mergeCell ref="I12:K12"/>
    <mergeCell ref="B1:L1"/>
    <mergeCell ref="M1:O1"/>
    <mergeCell ref="B3:D3"/>
    <mergeCell ref="B4:D4"/>
    <mergeCell ref="D28:O33"/>
    <mergeCell ref="B28:C31"/>
    <mergeCell ref="B8:D8"/>
    <mergeCell ref="B9:D9"/>
    <mergeCell ref="B20:D20"/>
    <mergeCell ref="B21:D21"/>
    <mergeCell ref="B26:O26"/>
    <mergeCell ref="I17:K17"/>
    <mergeCell ref="I18:K18"/>
    <mergeCell ref="I23:K23"/>
    <mergeCell ref="I24:K24"/>
    <mergeCell ref="B23:E23"/>
  </mergeCells>
  <conditionalFormatting sqref="B1">
    <cfRule type="containsText" dxfId="23" priority="33"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E8:N9">
    <cfRule type="expression" dxfId="22" priority="45">
      <formula>OR(E8&lt;&gt;"",E$3="")</formula>
    </cfRule>
  </conditionalFormatting>
  <conditionalFormatting sqref="E14:N15">
    <cfRule type="expression" dxfId="21" priority="9">
      <formula>OR(E14&lt;&gt;"",E$3="")</formula>
    </cfRule>
  </conditionalFormatting>
  <conditionalFormatting sqref="E20:N21">
    <cfRule type="expression" dxfId="20" priority="8">
      <formula>OR(E20&lt;&gt;"",E$3="")</formula>
    </cfRule>
  </conditionalFormatting>
  <conditionalFormatting sqref="H11:H12">
    <cfRule type="expression" dxfId="19" priority="2">
      <formula>H11&lt;&gt;""</formula>
    </cfRule>
  </conditionalFormatting>
  <conditionalFormatting sqref="H17:H18">
    <cfRule type="expression" dxfId="18" priority="4">
      <formula>H17&lt;&gt;""</formula>
    </cfRule>
  </conditionalFormatting>
  <conditionalFormatting sqref="H23:H24">
    <cfRule type="expression" dxfId="17" priority="1">
      <formula>H23&lt;&gt;""</formula>
    </cfRule>
  </conditionalFormatting>
  <dataValidations count="3">
    <dataValidation type="textLength" operator="lessThanOrEqual" allowBlank="1" showInputMessage="1" showErrorMessage="1" error="Textlänge auf 3000 Zeichen begrenzt." sqref="D28" xr:uid="{00000000-0002-0000-0200-000000000000}">
      <formula1>3000</formula1>
    </dataValidation>
    <dataValidation type="whole" operator="greaterThanOrEqual" allowBlank="1" showInputMessage="1" showErrorMessage="1" errorTitle="Ungültige Eingabe" error="Eingabe einer ganzen Zahl." sqref="E8:N9 E14:N15 E20:N21" xr:uid="{00000000-0002-0000-0200-000001000000}">
      <formula1>0</formula1>
    </dataValidation>
    <dataValidation type="whole" operator="greaterThanOrEqual" allowBlank="1" showInputMessage="1" showErrorMessage="1" sqref="H11:H12 H17:H18 H23:H24" xr:uid="{031EBF36-CA7C-4111-BC92-096C42131888}">
      <formula1>0</formula1>
    </dataValidation>
  </dataValidations>
  <hyperlinks>
    <hyperlink ref="M1" location="Inhalt!A1" display="zurück zum Inhaltsverzeichnis" xr:uid="{D0398165-A4A7-40EA-A737-782A12582944}"/>
    <hyperlink ref="M1:O1" location="'Vorwort &amp; Inhaltsverzeichnis'!C43" display="zurück zum Inhaltsverzeichnis" xr:uid="{11D43022-5F4C-4A74-9338-9020FB2155BD}"/>
  </hyperlinks>
  <pageMargins left="0.25" right="0.25"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M489"/>
  <sheetViews>
    <sheetView showGridLines="0" topLeftCell="A14" zoomScaleNormal="100" workbookViewId="0">
      <selection activeCell="D35" sqref="D35:L40"/>
    </sheetView>
  </sheetViews>
  <sheetFormatPr baseColWidth="10" defaultColWidth="0" defaultRowHeight="12.75" zeroHeight="1" x14ac:dyDescent="0.2"/>
  <cols>
    <col min="1" max="1" width="1.85546875" style="20" customWidth="1"/>
    <col min="2" max="2" width="0.85546875" style="20" customWidth="1"/>
    <col min="3" max="3" width="31.5703125" style="20" customWidth="1"/>
    <col min="4" max="4" width="12.42578125" style="20" customWidth="1"/>
    <col min="5" max="5" width="2.7109375" style="21" customWidth="1"/>
    <col min="6" max="8" width="15.140625" style="21" customWidth="1"/>
    <col min="9" max="9" width="2.7109375" style="21" customWidth="1"/>
    <col min="10" max="10" width="12.42578125" style="21" customWidth="1"/>
    <col min="11" max="12" width="15.140625" style="20" customWidth="1"/>
    <col min="13" max="13" width="0.85546875" style="14" customWidth="1"/>
    <col min="14" max="16384" width="9.42578125" style="14" hidden="1"/>
  </cols>
  <sheetData>
    <row r="1" spans="1:12" ht="15" customHeight="1" x14ac:dyDescent="0.2">
      <c r="A1" s="126"/>
      <c r="B1" s="19"/>
      <c r="C1" s="14"/>
      <c r="D1" s="17"/>
      <c r="E1" s="17"/>
      <c r="F1" s="14"/>
      <c r="G1" s="14"/>
      <c r="L1" s="161" t="s">
        <v>35</v>
      </c>
    </row>
    <row r="2" spans="1:12" ht="13.5" thickBot="1" x14ac:dyDescent="0.25">
      <c r="A2" s="14"/>
      <c r="B2" s="14"/>
      <c r="C2" s="12"/>
      <c r="D2" s="14"/>
      <c r="E2" s="14"/>
      <c r="F2" s="14"/>
      <c r="G2" s="14"/>
      <c r="H2" s="14"/>
      <c r="I2" s="14"/>
      <c r="J2" s="14"/>
      <c r="K2" s="14"/>
      <c r="L2" s="14"/>
    </row>
    <row r="3" spans="1:12" x14ac:dyDescent="0.2">
      <c r="A3" s="14"/>
      <c r="B3" s="51"/>
      <c r="C3" s="165"/>
      <c r="D3" s="52"/>
      <c r="E3" s="52"/>
      <c r="F3" s="53"/>
      <c r="G3" s="53"/>
      <c r="H3" s="53"/>
      <c r="I3" s="53"/>
      <c r="J3" s="53"/>
      <c r="K3" s="53"/>
      <c r="L3" s="166"/>
    </row>
    <row r="4" spans="1:12" ht="13.5" customHeight="1" thickBot="1" x14ac:dyDescent="0.25">
      <c r="A4" s="14"/>
      <c r="B4" s="54"/>
      <c r="C4" s="56"/>
      <c r="D4" s="56"/>
      <c r="E4" s="55"/>
      <c r="F4" s="56"/>
      <c r="G4" s="56"/>
      <c r="H4" s="56"/>
      <c r="I4" s="56"/>
      <c r="J4" s="56"/>
      <c r="K4" s="56"/>
      <c r="L4" s="57"/>
    </row>
    <row r="5" spans="1:12" ht="27" customHeight="1" thickBot="1" x14ac:dyDescent="0.25">
      <c r="A5" s="14"/>
      <c r="B5" s="54"/>
      <c r="C5" s="130" t="s">
        <v>47</v>
      </c>
      <c r="D5" s="307">
        <f>'2.2.3 Fallzahlen'!O5</f>
        <v>0</v>
      </c>
      <c r="E5" s="297"/>
      <c r="F5" s="56"/>
      <c r="G5" s="309" t="s">
        <v>159</v>
      </c>
      <c r="H5" s="310"/>
      <c r="I5" s="296">
        <f>'2.2.3 Fallzahlen'!O8+'2.2.3 Fallzahlen'!O9</f>
        <v>0</v>
      </c>
      <c r="J5" s="297"/>
      <c r="K5" s="138"/>
      <c r="L5" s="57"/>
    </row>
    <row r="6" spans="1:12" ht="27" customHeight="1" x14ac:dyDescent="0.2">
      <c r="A6" s="14"/>
      <c r="B6" s="54"/>
      <c r="C6" s="172"/>
      <c r="D6" s="171"/>
      <c r="E6" s="171"/>
      <c r="F6" s="56"/>
      <c r="G6" s="312"/>
      <c r="H6" s="312"/>
      <c r="I6" s="298"/>
      <c r="J6" s="298"/>
      <c r="K6" s="138"/>
      <c r="L6" s="57"/>
    </row>
    <row r="7" spans="1:12" ht="27" customHeight="1" thickBot="1" x14ac:dyDescent="0.25">
      <c r="A7" s="14"/>
      <c r="B7" s="54"/>
      <c r="C7" s="172"/>
      <c r="D7" s="299"/>
      <c r="E7" s="298"/>
      <c r="F7" s="56"/>
      <c r="G7" s="311"/>
      <c r="H7" s="311"/>
      <c r="I7" s="298"/>
      <c r="J7" s="298"/>
      <c r="K7" s="138"/>
      <c r="L7" s="57"/>
    </row>
    <row r="8" spans="1:12" ht="29.25" customHeight="1" thickBot="1" x14ac:dyDescent="0.25">
      <c r="A8" s="14"/>
      <c r="B8" s="54"/>
      <c r="C8" s="300"/>
      <c r="D8" s="300"/>
      <c r="E8" s="300"/>
      <c r="F8" s="58"/>
      <c r="G8" s="309" t="s">
        <v>110</v>
      </c>
      <c r="H8" s="310"/>
      <c r="I8" s="296">
        <f>'2.2.3 Fallzahlen'!O14+'2.2.3 Fallzahlen'!O15</f>
        <v>0</v>
      </c>
      <c r="J8" s="297"/>
      <c r="K8" s="138"/>
      <c r="L8" s="57"/>
    </row>
    <row r="9" spans="1:12" ht="27" hidden="1" customHeight="1" x14ac:dyDescent="0.2">
      <c r="A9" s="14"/>
      <c r="B9" s="54"/>
      <c r="C9" s="308"/>
      <c r="D9" s="308"/>
      <c r="E9" s="308"/>
      <c r="F9" s="56"/>
      <c r="G9" s="309" t="str">
        <f>IF('Allgemeine Angaben'!J11=Hilfstabelle!D8,"zzgl. Fälle ohne (S-)HO","zzgl. Fälle ohne HO")</f>
        <v>zzgl. Fälle ohne (S-)HO</v>
      </c>
      <c r="H9" s="310"/>
      <c r="I9" s="296">
        <f>'2.2.3 Fallzahlen'!T5</f>
        <v>0</v>
      </c>
      <c r="J9" s="297"/>
      <c r="K9" s="138"/>
      <c r="L9" s="57"/>
    </row>
    <row r="10" spans="1:12" ht="5.25" hidden="1" customHeight="1" thickBot="1" x14ac:dyDescent="0.25">
      <c r="A10" s="14"/>
      <c r="B10" s="54"/>
      <c r="C10" s="56"/>
      <c r="D10" s="56"/>
      <c r="E10" s="56"/>
      <c r="F10" s="56"/>
      <c r="G10" s="56"/>
      <c r="H10" s="138"/>
      <c r="I10" s="138"/>
      <c r="J10" s="138"/>
      <c r="K10" s="138"/>
      <c r="L10" s="57"/>
    </row>
    <row r="11" spans="1:12" ht="27" customHeight="1" x14ac:dyDescent="0.2">
      <c r="A11" s="14"/>
      <c r="B11" s="54"/>
      <c r="C11" s="172"/>
      <c r="D11" s="298"/>
      <c r="E11" s="298"/>
      <c r="F11" s="56"/>
      <c r="G11" s="312"/>
      <c r="H11" s="312"/>
      <c r="I11" s="298"/>
      <c r="J11" s="298"/>
      <c r="K11" s="138"/>
      <c r="L11" s="57"/>
    </row>
    <row r="12" spans="1:12" ht="27" customHeight="1" thickBot="1" x14ac:dyDescent="0.25">
      <c r="A12" s="14"/>
      <c r="B12" s="54"/>
      <c r="C12" s="172"/>
      <c r="D12" s="298"/>
      <c r="E12" s="298"/>
      <c r="F12" s="56"/>
      <c r="G12" s="170"/>
      <c r="H12" s="170"/>
      <c r="I12" s="171"/>
      <c r="J12" s="171"/>
      <c r="K12" s="138"/>
      <c r="L12" s="57"/>
    </row>
    <row r="13" spans="1:12" ht="27" customHeight="1" thickBot="1" x14ac:dyDescent="0.25">
      <c r="A13" s="14"/>
      <c r="B13" s="54"/>
      <c r="C13" s="164"/>
      <c r="D13" s="56"/>
      <c r="E13" s="56"/>
      <c r="F13" s="56"/>
      <c r="G13" s="309" t="s">
        <v>160</v>
      </c>
      <c r="H13" s="310"/>
      <c r="I13" s="296">
        <f>'2.2.3 Fallzahlen'!O20+'2.2.3 Fallzahlen'!O21</f>
        <v>0</v>
      </c>
      <c r="J13" s="297"/>
      <c r="K13" s="138"/>
      <c r="L13" s="57"/>
    </row>
    <row r="14" spans="1:12" ht="27" customHeight="1" x14ac:dyDescent="0.2">
      <c r="A14" s="14"/>
      <c r="B14" s="54"/>
      <c r="C14" s="172"/>
      <c r="D14" s="298"/>
      <c r="E14" s="298"/>
      <c r="F14" s="56"/>
      <c r="G14" s="312"/>
      <c r="H14" s="312"/>
      <c r="I14" s="298"/>
      <c r="J14" s="298"/>
      <c r="K14" s="138"/>
      <c r="L14" s="57"/>
    </row>
    <row r="15" spans="1:12" x14ac:dyDescent="0.2">
      <c r="A15" s="14"/>
      <c r="B15" s="54"/>
      <c r="C15" s="56"/>
      <c r="D15" s="56"/>
      <c r="E15" s="56"/>
      <c r="F15" s="56"/>
      <c r="G15" s="148"/>
      <c r="H15" s="138"/>
      <c r="I15" s="56"/>
      <c r="J15" s="138"/>
      <c r="K15" s="138"/>
      <c r="L15" s="57"/>
    </row>
    <row r="16" spans="1:12" ht="13.5" thickBot="1" x14ac:dyDescent="0.25">
      <c r="A16" s="14"/>
      <c r="B16" s="134"/>
      <c r="C16" s="59"/>
      <c r="D16" s="59"/>
      <c r="E16" s="59"/>
      <c r="F16" s="59"/>
      <c r="G16" s="59"/>
      <c r="H16" s="149"/>
      <c r="I16" s="149"/>
      <c r="J16" s="149"/>
      <c r="K16" s="149"/>
      <c r="L16" s="167"/>
    </row>
    <row r="17" spans="1:13" x14ac:dyDescent="0.2">
      <c r="A17" s="14"/>
      <c r="B17" s="14"/>
      <c r="C17" s="14"/>
      <c r="D17" s="14"/>
      <c r="E17" s="14"/>
      <c r="F17" s="14"/>
      <c r="G17" s="14"/>
      <c r="H17" s="14"/>
      <c r="I17" s="14"/>
      <c r="J17" s="14"/>
      <c r="K17" s="61"/>
      <c r="L17" s="14"/>
    </row>
    <row r="18" spans="1:13" x14ac:dyDescent="0.2">
      <c r="C18" s="26" t="s">
        <v>101</v>
      </c>
    </row>
    <row r="19" spans="1:13" ht="13.5" thickBot="1" x14ac:dyDescent="0.25">
      <c r="A19" s="14"/>
      <c r="B19" s="17"/>
      <c r="C19" s="17"/>
      <c r="D19" s="17"/>
      <c r="E19" s="15"/>
      <c r="F19" s="15"/>
      <c r="G19" s="15"/>
      <c r="H19" s="15"/>
      <c r="I19" s="15"/>
      <c r="J19" s="15"/>
      <c r="K19" s="14"/>
      <c r="L19" s="14"/>
    </row>
    <row r="20" spans="1:13" ht="26.25" customHeight="1" x14ac:dyDescent="0.2">
      <c r="A20" s="14"/>
      <c r="C20" s="301" t="s">
        <v>90</v>
      </c>
      <c r="D20" s="294" t="s">
        <v>105</v>
      </c>
      <c r="E20" s="14"/>
      <c r="F20" s="294" t="s">
        <v>75</v>
      </c>
      <c r="G20" s="294" t="s">
        <v>262</v>
      </c>
      <c r="H20" s="294" t="s">
        <v>263</v>
      </c>
      <c r="I20" s="301" t="s">
        <v>261</v>
      </c>
      <c r="J20" s="302"/>
      <c r="K20" s="177"/>
      <c r="L20" s="177"/>
      <c r="M20" s="20"/>
    </row>
    <row r="21" spans="1:13" ht="13.5" customHeight="1" thickBot="1" x14ac:dyDescent="0.25">
      <c r="A21" s="14"/>
      <c r="C21" s="303"/>
      <c r="D21" s="295"/>
      <c r="E21" s="14"/>
      <c r="F21" s="295"/>
      <c r="G21" s="295"/>
      <c r="H21" s="295"/>
      <c r="I21" s="303"/>
      <c r="J21" s="304"/>
      <c r="K21" s="168"/>
      <c r="L21" s="168"/>
      <c r="M21" s="20"/>
    </row>
    <row r="22" spans="1:13" ht="27.6" customHeight="1" x14ac:dyDescent="0.2">
      <c r="A22" s="14"/>
      <c r="C22" s="173" t="str">
        <f>IF('Allgemeine Angaben'!E19&lt;&gt;"",'Allgemeine Angaben'!E19,"")</f>
        <v/>
      </c>
      <c r="D22" s="174" t="str">
        <f>IF('Allgemeine Angaben'!G19&lt;&gt;"",'Allgemeine Angaben'!G19,"")</f>
        <v/>
      </c>
      <c r="E22" s="14"/>
      <c r="F22" s="154" t="str">
        <f>IF('2.2.3 Fallzahlen'!E5=0,"",'2.2.3 Fallzahlen'!E5)</f>
        <v/>
      </c>
      <c r="G22" s="140" t="str">
        <f>IF('2.2.3 Fallzahlen'!E8+'2.2.3 Fallzahlen'!E9=0,"",'2.2.3 Fallzahlen'!E8+'2.2.3 Fallzahlen'!E9)</f>
        <v/>
      </c>
      <c r="H22" s="140" t="str">
        <f>IF('2.2.3 Fallzahlen'!E14+'2.2.3 Fallzahlen'!E15=0,"",'2.2.3 Fallzahlen'!E14+'2.2.3 Fallzahlen'!E15)</f>
        <v/>
      </c>
      <c r="I22" s="330" t="str">
        <f>IF('2.2.3 Fallzahlen'!E20+'2.2.3 Fallzahlen'!E21=0,"",'2.2.3 Fallzahlen'!E20+'2.2.3 Fallzahlen'!E21)</f>
        <v/>
      </c>
      <c r="J22" s="331"/>
      <c r="K22" s="168"/>
      <c r="L22" s="168"/>
      <c r="M22" s="137"/>
    </row>
    <row r="23" spans="1:13" ht="27.6" customHeight="1" x14ac:dyDescent="0.2">
      <c r="A23" s="14"/>
      <c r="C23" s="135" t="str">
        <f>IF('Allgemeine Angaben'!E20&lt;&gt;"",'Allgemeine Angaben'!E20,"")</f>
        <v/>
      </c>
      <c r="D23" s="139" t="str">
        <f>IF('Allgemeine Angaben'!G20&lt;&gt;"",'Allgemeine Angaben'!G20,"")</f>
        <v/>
      </c>
      <c r="E23" s="14"/>
      <c r="F23" s="153" t="str">
        <f>IF('2.2.3 Fallzahlen'!F5=0,"",'2.2.3 Fallzahlen'!F5)</f>
        <v/>
      </c>
      <c r="G23" s="140" t="str">
        <f>IF('2.2.3 Fallzahlen'!F8+'2.2.3 Fallzahlen'!F9=0,"",'2.2.3 Fallzahlen'!F8+'2.2.3 Fallzahlen'!F9)</f>
        <v/>
      </c>
      <c r="H23" s="140" t="str">
        <f>IF('2.2.3 Fallzahlen'!F14+'2.2.3 Fallzahlen'!F15=0,"",'2.2.3 Fallzahlen'!F14+'2.2.3 Fallzahlen'!F15)</f>
        <v/>
      </c>
      <c r="I23" s="315" t="str">
        <f>IF('2.2.3 Fallzahlen'!F20+'2.2.3 Fallzahlen'!F21=0,"",'2.2.3 Fallzahlen'!F20+'2.2.3 Fallzahlen'!F21)</f>
        <v/>
      </c>
      <c r="J23" s="316"/>
      <c r="K23" s="168"/>
      <c r="L23" s="168"/>
      <c r="M23" s="137"/>
    </row>
    <row r="24" spans="1:13" ht="27.6" customHeight="1" x14ac:dyDescent="0.2">
      <c r="A24" s="14"/>
      <c r="C24" s="135" t="str">
        <f>IF('Allgemeine Angaben'!E21&lt;&gt;"",'Allgemeine Angaben'!E21,"")</f>
        <v/>
      </c>
      <c r="D24" s="139" t="str">
        <f>IF('Allgemeine Angaben'!G21&lt;&gt;"",'Allgemeine Angaben'!G21,"")</f>
        <v/>
      </c>
      <c r="E24" s="14"/>
      <c r="F24" s="153" t="str">
        <f>IF('2.2.3 Fallzahlen'!G5=0,"",'2.2.3 Fallzahlen'!G5)</f>
        <v/>
      </c>
      <c r="G24" s="140" t="str">
        <f>IF('2.2.3 Fallzahlen'!G8+'2.2.3 Fallzahlen'!G9=0,"",'2.2.3 Fallzahlen'!G8+'2.2.3 Fallzahlen'!G9)</f>
        <v/>
      </c>
      <c r="H24" s="140" t="str">
        <f>IF('2.2.3 Fallzahlen'!G14+'2.2.3 Fallzahlen'!G15=0,"",'2.2.3 Fallzahlen'!G14+'2.2.3 Fallzahlen'!G15)</f>
        <v/>
      </c>
      <c r="I24" s="315" t="str">
        <f>IF('2.2.3 Fallzahlen'!G20+'2.2.3 Fallzahlen'!G21=0,"",'2.2.3 Fallzahlen'!G20+'2.2.3 Fallzahlen'!G21)</f>
        <v/>
      </c>
      <c r="J24" s="316"/>
      <c r="K24" s="168"/>
      <c r="L24" s="168"/>
      <c r="M24" s="137"/>
    </row>
    <row r="25" spans="1:13" ht="27.6" customHeight="1" x14ac:dyDescent="0.2">
      <c r="A25" s="14"/>
      <c r="C25" s="135" t="str">
        <f>IF('Allgemeine Angaben'!E22&lt;&gt;"",'Allgemeine Angaben'!E22,"")</f>
        <v/>
      </c>
      <c r="D25" s="139" t="str">
        <f>IF('Allgemeine Angaben'!G22&lt;&gt;"",'Allgemeine Angaben'!G22,"")</f>
        <v/>
      </c>
      <c r="E25" s="14"/>
      <c r="F25" s="153" t="str">
        <f>IF('2.2.3 Fallzahlen'!H5=0,"",'2.2.3 Fallzahlen'!H5)</f>
        <v/>
      </c>
      <c r="G25" s="140" t="str">
        <f>IF('2.2.3 Fallzahlen'!H8+'2.2.3 Fallzahlen'!H9=0,"",'2.2.3 Fallzahlen'!H8+'2.2.3 Fallzahlen'!H9)</f>
        <v/>
      </c>
      <c r="H25" s="140" t="str">
        <f>IF('2.2.3 Fallzahlen'!H14+'2.2.3 Fallzahlen'!H15=0,"",'2.2.3 Fallzahlen'!H14+'2.2.3 Fallzahlen'!H15)</f>
        <v/>
      </c>
      <c r="I25" s="315" t="str">
        <f>IF('2.2.3 Fallzahlen'!H20+'2.2.3 Fallzahlen'!H21=0,"",'2.2.3 Fallzahlen'!H20+'2.2.3 Fallzahlen'!H21)</f>
        <v/>
      </c>
      <c r="J25" s="316"/>
      <c r="K25" s="168"/>
      <c r="L25" s="168"/>
      <c r="M25" s="137"/>
    </row>
    <row r="26" spans="1:13" ht="27.6" customHeight="1" x14ac:dyDescent="0.2">
      <c r="A26" s="14"/>
      <c r="C26" s="135" t="str">
        <f>IF('Allgemeine Angaben'!E23&lt;&gt;"",'Allgemeine Angaben'!E23,"")</f>
        <v/>
      </c>
      <c r="D26" s="139" t="str">
        <f>IF('Allgemeine Angaben'!G23&lt;&gt;"",'Allgemeine Angaben'!G23,"")</f>
        <v/>
      </c>
      <c r="E26" s="14"/>
      <c r="F26" s="153" t="str">
        <f>IF('2.2.3 Fallzahlen'!I5=0,"",'2.2.3 Fallzahlen'!I5)</f>
        <v/>
      </c>
      <c r="G26" s="140" t="str">
        <f>IF('2.2.3 Fallzahlen'!I8+'2.2.3 Fallzahlen'!I9=0,"",'2.2.3 Fallzahlen'!I8+'2.2.3 Fallzahlen'!I9)</f>
        <v/>
      </c>
      <c r="H26" s="140" t="str">
        <f>IF('2.2.3 Fallzahlen'!I14+'2.2.3 Fallzahlen'!I15=0,"",'2.2.3 Fallzahlen'!I14+'2.2.3 Fallzahlen'!I15)</f>
        <v/>
      </c>
      <c r="I26" s="315" t="str">
        <f>IF('2.2.3 Fallzahlen'!I20+'2.2.3 Fallzahlen'!I21=0,"",'2.2.3 Fallzahlen'!I20+'2.2.3 Fallzahlen'!I21)</f>
        <v/>
      </c>
      <c r="J26" s="316"/>
      <c r="K26" s="168"/>
      <c r="L26" s="168"/>
      <c r="M26" s="137"/>
    </row>
    <row r="27" spans="1:13" ht="27.6" customHeight="1" x14ac:dyDescent="0.2">
      <c r="A27" s="14"/>
      <c r="C27" s="135" t="str">
        <f>IF('Allgemeine Angaben'!E24&lt;&gt;"",'Allgemeine Angaben'!E24,"")</f>
        <v/>
      </c>
      <c r="D27" s="139" t="str">
        <f>IF('Allgemeine Angaben'!G24&lt;&gt;"",'Allgemeine Angaben'!G24,"")</f>
        <v/>
      </c>
      <c r="E27" s="14"/>
      <c r="F27" s="153" t="str">
        <f>IF('2.2.3 Fallzahlen'!J5=0,"",'2.2.3 Fallzahlen'!J5)</f>
        <v/>
      </c>
      <c r="G27" s="140" t="str">
        <f>IF('2.2.3 Fallzahlen'!J8+'2.2.3 Fallzahlen'!J9=0,"",'2.2.3 Fallzahlen'!J8+'2.2.3 Fallzahlen'!J9)</f>
        <v/>
      </c>
      <c r="H27" s="140" t="str">
        <f>IF('2.2.3 Fallzahlen'!J14+'2.2.3 Fallzahlen'!J15=0,"",'2.2.3 Fallzahlen'!J14+'2.2.3 Fallzahlen'!J15)</f>
        <v/>
      </c>
      <c r="I27" s="315" t="str">
        <f>IF('2.2.3 Fallzahlen'!J20+'2.2.3 Fallzahlen'!J21=0,"",'2.2.3 Fallzahlen'!J20+'2.2.3 Fallzahlen'!J21)</f>
        <v/>
      </c>
      <c r="J27" s="316"/>
      <c r="K27" s="168"/>
      <c r="L27" s="168"/>
      <c r="M27" s="137"/>
    </row>
    <row r="28" spans="1:13" ht="27.6" customHeight="1" x14ac:dyDescent="0.2">
      <c r="A28" s="14"/>
      <c r="C28" s="135" t="str">
        <f>IF('Allgemeine Angaben'!E25&lt;&gt;"",'Allgemeine Angaben'!E25,"")</f>
        <v/>
      </c>
      <c r="D28" s="139" t="str">
        <f>IF('Allgemeine Angaben'!G25&lt;&gt;"",'Allgemeine Angaben'!G25,"")</f>
        <v/>
      </c>
      <c r="E28" s="14"/>
      <c r="F28" s="153" t="str">
        <f>IF('2.2.3 Fallzahlen'!K5=0,"",'2.2.3 Fallzahlen'!K5)</f>
        <v/>
      </c>
      <c r="G28" s="140" t="str">
        <f>IF('2.2.3 Fallzahlen'!K8+'2.2.3 Fallzahlen'!K9=0,"",'2.2.3 Fallzahlen'!K8+'2.2.3 Fallzahlen'!K9)</f>
        <v/>
      </c>
      <c r="H28" s="140" t="str">
        <f>IF('2.2.3 Fallzahlen'!K14+'2.2.3 Fallzahlen'!K15=0,"",'2.2.3 Fallzahlen'!K14+'2.2.3 Fallzahlen'!K15)</f>
        <v/>
      </c>
      <c r="I28" s="315" t="str">
        <f>IF('2.2.3 Fallzahlen'!K20+'2.2.3 Fallzahlen'!K21=0,"",'2.2.3 Fallzahlen'!K20+'2.2.3 Fallzahlen'!K21)</f>
        <v/>
      </c>
      <c r="J28" s="316"/>
      <c r="K28" s="168"/>
      <c r="L28" s="168"/>
      <c r="M28" s="137"/>
    </row>
    <row r="29" spans="1:13" ht="27.6" customHeight="1" x14ac:dyDescent="0.2">
      <c r="A29" s="14"/>
      <c r="C29" s="135" t="str">
        <f>IF('Allgemeine Angaben'!E26&lt;&gt;"",'Allgemeine Angaben'!E26,"")</f>
        <v/>
      </c>
      <c r="D29" s="139" t="str">
        <f>IF('Allgemeine Angaben'!G26&lt;&gt;"",'Allgemeine Angaben'!G26,"")</f>
        <v/>
      </c>
      <c r="E29" s="14"/>
      <c r="F29" s="153" t="str">
        <f>IF('2.2.3 Fallzahlen'!L5=0,"",'2.2.3 Fallzahlen'!L5)</f>
        <v/>
      </c>
      <c r="G29" s="140" t="str">
        <f>IF('2.2.3 Fallzahlen'!L8+'2.2.3 Fallzahlen'!L9=0,"",'2.2.3 Fallzahlen'!L8+'2.2.3 Fallzahlen'!L9)</f>
        <v/>
      </c>
      <c r="H29" s="140" t="str">
        <f>IF('2.2.3 Fallzahlen'!L14+'2.2.3 Fallzahlen'!L15=0,"",'2.2.3 Fallzahlen'!L14+'2.2.3 Fallzahlen'!L15)</f>
        <v/>
      </c>
      <c r="I29" s="315" t="str">
        <f>IF('2.2.3 Fallzahlen'!L20+'2.2.3 Fallzahlen'!L21=0,"",'2.2.3 Fallzahlen'!L20+'2.2.3 Fallzahlen'!L21)</f>
        <v/>
      </c>
      <c r="J29" s="316"/>
      <c r="K29" s="168"/>
      <c r="L29" s="168"/>
      <c r="M29" s="137"/>
    </row>
    <row r="30" spans="1:13" ht="27.6" customHeight="1" x14ac:dyDescent="0.2">
      <c r="A30" s="14"/>
      <c r="C30" s="135" t="str">
        <f>IF('Allgemeine Angaben'!E27&lt;&gt;"",'Allgemeine Angaben'!E27,"")</f>
        <v/>
      </c>
      <c r="D30" s="139" t="str">
        <f>IF('Allgemeine Angaben'!G27&lt;&gt;"",'Allgemeine Angaben'!G27,"")</f>
        <v/>
      </c>
      <c r="E30" s="14"/>
      <c r="F30" s="153" t="str">
        <f>IF('2.2.3 Fallzahlen'!M5=0,"",'2.2.3 Fallzahlen'!M5)</f>
        <v/>
      </c>
      <c r="G30" s="140" t="str">
        <f>IF('2.2.3 Fallzahlen'!M8+'2.2.3 Fallzahlen'!M9=0,"",'2.2.3 Fallzahlen'!M8+'2.2.3 Fallzahlen'!M9)</f>
        <v/>
      </c>
      <c r="H30" s="140" t="str">
        <f>IF('2.2.3 Fallzahlen'!M14+'2.2.3 Fallzahlen'!M15=0,"",'2.2.3 Fallzahlen'!M14+'2.2.3 Fallzahlen'!M15)</f>
        <v/>
      </c>
      <c r="I30" s="315" t="str">
        <f>IF('2.2.3 Fallzahlen'!M20+'2.2.3 Fallzahlen'!M21=0,"",'2.2.3 Fallzahlen'!M20+'2.2.3 Fallzahlen'!M21)</f>
        <v/>
      </c>
      <c r="J30" s="316"/>
      <c r="K30" s="168"/>
      <c r="L30" s="168"/>
      <c r="M30" s="137"/>
    </row>
    <row r="31" spans="1:13" ht="27.6" customHeight="1" thickBot="1" x14ac:dyDescent="0.25">
      <c r="A31" s="14"/>
      <c r="C31" s="136" t="str">
        <f>IF('Allgemeine Angaben'!E28&lt;&gt;"",'Allgemeine Angaben'!E28,"")</f>
        <v/>
      </c>
      <c r="D31" s="139" t="str">
        <f>IF('Allgemeine Angaben'!G28&lt;&gt;"",'Allgemeine Angaben'!G28,"")</f>
        <v/>
      </c>
      <c r="E31" s="14"/>
      <c r="F31" s="155" t="str">
        <f>IF('2.2.3 Fallzahlen'!N5=0,"",'2.2.3 Fallzahlen'!N5)</f>
        <v/>
      </c>
      <c r="G31" s="140" t="str">
        <f>IF('2.2.3 Fallzahlen'!N8+'2.2.3 Fallzahlen'!N9=0,"",'2.2.3 Fallzahlen'!N8+'2.2.3 Fallzahlen'!N9)</f>
        <v/>
      </c>
      <c r="H31" s="140" t="str">
        <f>IF('2.2.3 Fallzahlen'!N14+'2.2.3 Fallzahlen'!N15=0,"",'2.2.3 Fallzahlen'!N14+'2.2.3 Fallzahlen'!N15)</f>
        <v/>
      </c>
      <c r="I31" s="317" t="str">
        <f>IF('2.2.3 Fallzahlen'!N20+'2.2.3 Fallzahlen'!N21=0,"",'2.2.3 Fallzahlen'!N20+'2.2.3 Fallzahlen'!N21)</f>
        <v/>
      </c>
      <c r="J31" s="318"/>
      <c r="K31" s="168"/>
      <c r="L31" s="168"/>
      <c r="M31" s="137"/>
    </row>
    <row r="32" spans="1:13" ht="13.5" customHeight="1" thickBot="1" x14ac:dyDescent="0.25">
      <c r="A32" s="14"/>
      <c r="B32" s="14"/>
      <c r="C32" s="305" t="s">
        <v>40</v>
      </c>
      <c r="D32" s="306"/>
      <c r="E32" s="14"/>
      <c r="F32" s="127">
        <f>SUM(F22:F31)</f>
        <v>0</v>
      </c>
      <c r="G32" s="66">
        <f>SUM(G22:G31)</f>
        <v>0</v>
      </c>
      <c r="H32" s="66">
        <f>SUM(H22:H31)</f>
        <v>0</v>
      </c>
      <c r="I32" s="319">
        <f>SUM(I22:I31)</f>
        <v>0</v>
      </c>
      <c r="J32" s="320"/>
      <c r="K32" s="169"/>
      <c r="L32" s="169"/>
    </row>
    <row r="33" spans="1:12" ht="13.5" customHeight="1" x14ac:dyDescent="0.2">
      <c r="A33" s="14"/>
      <c r="B33" s="14"/>
      <c r="C33" s="14"/>
      <c r="D33" s="14"/>
      <c r="E33" s="15"/>
      <c r="F33" s="15"/>
      <c r="G33" s="15"/>
      <c r="H33" s="15"/>
      <c r="I33" s="15"/>
      <c r="J33" s="20"/>
      <c r="K33" s="14"/>
      <c r="L33" s="14"/>
    </row>
    <row r="34" spans="1:12" ht="13.5" customHeight="1" x14ac:dyDescent="0.2">
      <c r="A34" s="14"/>
      <c r="B34" s="14"/>
      <c r="C34" s="14"/>
      <c r="D34" s="14"/>
      <c r="E34" s="15"/>
      <c r="F34" s="15"/>
      <c r="G34" s="15"/>
      <c r="H34" s="15"/>
      <c r="I34" s="15"/>
      <c r="J34" s="20"/>
      <c r="K34" s="14"/>
      <c r="L34" s="14"/>
    </row>
    <row r="35" spans="1:12" ht="12.75" customHeight="1" x14ac:dyDescent="0.2">
      <c r="A35" s="14"/>
      <c r="B35" s="313" t="s">
        <v>29</v>
      </c>
      <c r="C35" s="314"/>
      <c r="D35" s="321"/>
      <c r="E35" s="322"/>
      <c r="F35" s="322"/>
      <c r="G35" s="322"/>
      <c r="H35" s="322"/>
      <c r="I35" s="322"/>
      <c r="J35" s="322"/>
      <c r="K35" s="322"/>
      <c r="L35" s="323"/>
    </row>
    <row r="36" spans="1:12" x14ac:dyDescent="0.2">
      <c r="A36" s="14"/>
      <c r="B36" s="72" t="s">
        <v>93</v>
      </c>
      <c r="C36" s="14"/>
      <c r="D36" s="324"/>
      <c r="E36" s="325"/>
      <c r="F36" s="325"/>
      <c r="G36" s="325"/>
      <c r="H36" s="325"/>
      <c r="I36" s="325"/>
      <c r="J36" s="325"/>
      <c r="K36" s="325"/>
      <c r="L36" s="326"/>
    </row>
    <row r="37" spans="1:12" x14ac:dyDescent="0.2">
      <c r="A37" s="14"/>
      <c r="B37" s="62" t="s">
        <v>92</v>
      </c>
      <c r="C37" s="14"/>
      <c r="D37" s="324"/>
      <c r="E37" s="325"/>
      <c r="F37" s="325"/>
      <c r="G37" s="325"/>
      <c r="H37" s="325"/>
      <c r="I37" s="325"/>
      <c r="J37" s="325"/>
      <c r="K37" s="325"/>
      <c r="L37" s="326"/>
    </row>
    <row r="38" spans="1:12" x14ac:dyDescent="0.2">
      <c r="A38" s="14"/>
      <c r="B38" s="14"/>
      <c r="C38" s="14"/>
      <c r="D38" s="324"/>
      <c r="E38" s="325"/>
      <c r="F38" s="325"/>
      <c r="G38" s="325"/>
      <c r="H38" s="325"/>
      <c r="I38" s="325"/>
      <c r="J38" s="325"/>
      <c r="K38" s="325"/>
      <c r="L38" s="326"/>
    </row>
    <row r="39" spans="1:12" x14ac:dyDescent="0.2">
      <c r="A39" s="14"/>
      <c r="B39" s="14"/>
      <c r="C39" s="14"/>
      <c r="D39" s="324"/>
      <c r="E39" s="325"/>
      <c r="F39" s="325"/>
      <c r="G39" s="325"/>
      <c r="H39" s="325"/>
      <c r="I39" s="325"/>
      <c r="J39" s="325"/>
      <c r="K39" s="325"/>
      <c r="L39" s="326"/>
    </row>
    <row r="40" spans="1:12" x14ac:dyDescent="0.2">
      <c r="A40" s="14"/>
      <c r="B40" s="14"/>
      <c r="C40" s="14"/>
      <c r="D40" s="327"/>
      <c r="E40" s="328"/>
      <c r="F40" s="328"/>
      <c r="G40" s="328"/>
      <c r="H40" s="328"/>
      <c r="I40" s="328"/>
      <c r="J40" s="328"/>
      <c r="K40" s="328"/>
      <c r="L40" s="329"/>
    </row>
    <row r="41" spans="1:12" x14ac:dyDescent="0.2">
      <c r="A41" s="14"/>
      <c r="B41" s="14"/>
      <c r="C41" s="14"/>
      <c r="D41" s="14"/>
      <c r="E41" s="15"/>
      <c r="F41" s="15"/>
      <c r="G41" s="15"/>
      <c r="H41" s="15"/>
      <c r="I41" s="15"/>
      <c r="J41" s="15"/>
      <c r="K41" s="14"/>
      <c r="L41" s="14"/>
    </row>
    <row r="42" spans="1:12" hidden="1" x14ac:dyDescent="0.2">
      <c r="A42" s="14"/>
      <c r="B42" s="14"/>
      <c r="C42" s="14"/>
      <c r="D42" s="14"/>
      <c r="E42" s="15"/>
      <c r="F42" s="15"/>
      <c r="G42" s="15"/>
      <c r="H42" s="74"/>
      <c r="I42" s="15"/>
      <c r="J42" s="15"/>
      <c r="K42" s="14"/>
      <c r="L42" s="14"/>
    </row>
    <row r="43" spans="1:12" hidden="1" x14ac:dyDescent="0.2">
      <c r="A43" s="14"/>
      <c r="B43" s="14"/>
      <c r="C43" s="14"/>
      <c r="D43" s="14"/>
      <c r="E43" s="15"/>
      <c r="F43" s="15"/>
      <c r="G43" s="15"/>
      <c r="H43" s="15"/>
      <c r="I43" s="15"/>
      <c r="J43" s="15"/>
      <c r="K43" s="14"/>
      <c r="L43" s="14"/>
    </row>
    <row r="44" spans="1:12" hidden="1" x14ac:dyDescent="0.2">
      <c r="A44" s="14"/>
      <c r="B44" s="14"/>
      <c r="C44" s="14"/>
      <c r="D44" s="14"/>
      <c r="E44" s="15"/>
      <c r="F44" s="15"/>
      <c r="G44" s="15"/>
      <c r="H44" s="15"/>
      <c r="I44" s="15"/>
      <c r="J44" s="15"/>
      <c r="K44" s="14"/>
      <c r="L44" s="14"/>
    </row>
    <row r="45" spans="1:12" hidden="1" x14ac:dyDescent="0.2">
      <c r="A45" s="14"/>
      <c r="B45" s="14"/>
      <c r="C45" s="14"/>
      <c r="D45" s="14"/>
      <c r="E45" s="15"/>
      <c r="F45" s="15"/>
      <c r="G45" s="15"/>
      <c r="H45" s="15"/>
      <c r="I45" s="15"/>
      <c r="J45" s="15"/>
      <c r="K45" s="14"/>
      <c r="L45" s="14"/>
    </row>
    <row r="46" spans="1:12" hidden="1" x14ac:dyDescent="0.2">
      <c r="A46" s="14"/>
      <c r="B46" s="14"/>
      <c r="C46" s="14"/>
      <c r="D46" s="14"/>
      <c r="E46" s="15"/>
      <c r="F46" s="15"/>
      <c r="G46" s="15"/>
      <c r="H46" s="15"/>
      <c r="I46" s="15"/>
      <c r="J46" s="15"/>
      <c r="K46" s="14"/>
      <c r="L46" s="14"/>
    </row>
    <row r="47" spans="1:12" hidden="1" x14ac:dyDescent="0.2">
      <c r="A47" s="14"/>
      <c r="B47" s="14"/>
      <c r="C47" s="14"/>
      <c r="D47" s="14"/>
      <c r="E47" s="15"/>
      <c r="F47" s="15"/>
      <c r="G47" s="15"/>
      <c r="H47" s="15"/>
      <c r="I47" s="15"/>
      <c r="J47" s="15"/>
      <c r="K47" s="14"/>
      <c r="L47" s="14"/>
    </row>
    <row r="48" spans="1:12" hidden="1" x14ac:dyDescent="0.2">
      <c r="A48" s="14"/>
      <c r="B48" s="14"/>
      <c r="C48" s="14"/>
      <c r="D48" s="14"/>
      <c r="E48" s="15"/>
      <c r="F48" s="15"/>
      <c r="G48" s="15"/>
      <c r="H48" s="15"/>
      <c r="I48" s="15"/>
      <c r="J48" s="15"/>
      <c r="K48" s="14"/>
      <c r="L48" s="14"/>
    </row>
    <row r="49" spans="5:10" s="14" customFormat="1" hidden="1" x14ac:dyDescent="0.2">
      <c r="E49" s="15"/>
      <c r="F49" s="15"/>
      <c r="G49" s="15"/>
      <c r="H49" s="15"/>
      <c r="I49" s="15"/>
      <c r="J49" s="15"/>
    </row>
    <row r="50" spans="5:10" s="14" customFormat="1" hidden="1" x14ac:dyDescent="0.2">
      <c r="E50" s="15"/>
      <c r="F50" s="15"/>
      <c r="G50" s="15"/>
      <c r="H50" s="15"/>
      <c r="I50" s="15"/>
      <c r="J50" s="15"/>
    </row>
    <row r="51" spans="5:10" s="14" customFormat="1" hidden="1" x14ac:dyDescent="0.2">
      <c r="E51" s="15"/>
      <c r="F51" s="15"/>
      <c r="G51" s="15"/>
      <c r="H51" s="15"/>
      <c r="I51" s="15"/>
      <c r="J51" s="15"/>
    </row>
    <row r="52" spans="5:10" s="14" customFormat="1" hidden="1" x14ac:dyDescent="0.2">
      <c r="E52" s="15"/>
      <c r="F52" s="15"/>
      <c r="G52" s="15"/>
      <c r="H52" s="15"/>
      <c r="I52" s="15"/>
      <c r="J52" s="15"/>
    </row>
    <row r="53" spans="5:10" s="14" customFormat="1" hidden="1" x14ac:dyDescent="0.2">
      <c r="E53" s="15"/>
      <c r="F53" s="15"/>
      <c r="G53" s="15"/>
      <c r="H53" s="15"/>
      <c r="I53" s="15"/>
      <c r="J53" s="15"/>
    </row>
    <row r="54" spans="5:10" s="14" customFormat="1" hidden="1" x14ac:dyDescent="0.2">
      <c r="E54" s="15"/>
      <c r="F54" s="15"/>
      <c r="G54" s="15"/>
      <c r="H54" s="15"/>
      <c r="I54" s="15"/>
      <c r="J54" s="15"/>
    </row>
    <row r="55" spans="5:10" s="14" customFormat="1" hidden="1" x14ac:dyDescent="0.2">
      <c r="E55" s="15"/>
      <c r="F55" s="15"/>
      <c r="G55" s="15"/>
      <c r="H55" s="15"/>
      <c r="I55" s="15"/>
      <c r="J55" s="15"/>
    </row>
    <row r="56" spans="5:10" s="14" customFormat="1" hidden="1" x14ac:dyDescent="0.2">
      <c r="E56" s="15"/>
      <c r="F56" s="15"/>
      <c r="G56" s="15"/>
      <c r="H56" s="15"/>
      <c r="I56" s="15"/>
      <c r="J56" s="15"/>
    </row>
    <row r="57" spans="5:10" s="14" customFormat="1" hidden="1" x14ac:dyDescent="0.2">
      <c r="E57" s="15"/>
      <c r="F57" s="15"/>
      <c r="G57" s="15"/>
      <c r="H57" s="15"/>
      <c r="I57" s="15"/>
      <c r="J57" s="15"/>
    </row>
    <row r="58" spans="5:10" s="14" customFormat="1" hidden="1" x14ac:dyDescent="0.2">
      <c r="E58" s="15"/>
      <c r="F58" s="15"/>
      <c r="G58" s="15"/>
      <c r="H58" s="15"/>
      <c r="I58" s="15"/>
      <c r="J58" s="15"/>
    </row>
    <row r="59" spans="5:10" s="14" customFormat="1" hidden="1" x14ac:dyDescent="0.2">
      <c r="E59" s="15"/>
      <c r="F59" s="15"/>
      <c r="G59" s="15"/>
      <c r="H59" s="15"/>
      <c r="I59" s="15"/>
      <c r="J59" s="15"/>
    </row>
    <row r="60" spans="5:10" s="14" customFormat="1" hidden="1" x14ac:dyDescent="0.2">
      <c r="E60" s="15"/>
      <c r="F60" s="15"/>
      <c r="G60" s="15"/>
      <c r="H60" s="15"/>
      <c r="I60" s="15"/>
      <c r="J60" s="15"/>
    </row>
    <row r="61" spans="5:10" s="14" customFormat="1" hidden="1" x14ac:dyDescent="0.2">
      <c r="E61" s="15"/>
      <c r="F61" s="15"/>
      <c r="G61" s="15"/>
      <c r="H61" s="15"/>
      <c r="I61" s="15"/>
      <c r="J61" s="15"/>
    </row>
    <row r="62" spans="5:10" s="14" customFormat="1" hidden="1" x14ac:dyDescent="0.2">
      <c r="E62" s="15"/>
      <c r="F62" s="15"/>
      <c r="G62" s="15"/>
      <c r="H62" s="15"/>
      <c r="I62" s="15"/>
      <c r="J62" s="15"/>
    </row>
    <row r="63" spans="5:10" s="14" customFormat="1" hidden="1" x14ac:dyDescent="0.2">
      <c r="E63" s="15"/>
      <c r="F63" s="15"/>
      <c r="G63" s="15"/>
      <c r="H63" s="15"/>
      <c r="I63" s="15"/>
      <c r="J63" s="15"/>
    </row>
    <row r="64" spans="5:10" s="14" customFormat="1" hidden="1" x14ac:dyDescent="0.2">
      <c r="E64" s="15"/>
      <c r="F64" s="15"/>
      <c r="G64" s="15"/>
      <c r="H64" s="15"/>
      <c r="I64" s="15"/>
      <c r="J64" s="15"/>
    </row>
    <row r="65" spans="5:10" s="14" customFormat="1" hidden="1" x14ac:dyDescent="0.2">
      <c r="E65" s="15"/>
      <c r="F65" s="15"/>
      <c r="G65" s="15"/>
      <c r="H65" s="15"/>
      <c r="I65" s="15"/>
      <c r="J65" s="15"/>
    </row>
    <row r="66" spans="5:10" s="14" customFormat="1" hidden="1" x14ac:dyDescent="0.2">
      <c r="E66" s="15"/>
      <c r="F66" s="15"/>
      <c r="G66" s="15"/>
      <c r="H66" s="15"/>
      <c r="I66" s="15"/>
      <c r="J66" s="15"/>
    </row>
    <row r="67" spans="5:10" s="14" customFormat="1" hidden="1" x14ac:dyDescent="0.2">
      <c r="E67" s="15"/>
      <c r="F67" s="15"/>
      <c r="G67" s="15"/>
      <c r="H67" s="15"/>
      <c r="I67" s="15"/>
      <c r="J67" s="15"/>
    </row>
    <row r="68" spans="5:10" s="14" customFormat="1" hidden="1" x14ac:dyDescent="0.2">
      <c r="E68" s="15"/>
      <c r="F68" s="15"/>
      <c r="G68" s="15"/>
      <c r="H68" s="15"/>
      <c r="I68" s="15"/>
      <c r="J68" s="15"/>
    </row>
    <row r="69" spans="5:10" s="14" customFormat="1" hidden="1" x14ac:dyDescent="0.2">
      <c r="E69" s="15"/>
      <c r="F69" s="15"/>
      <c r="G69" s="15"/>
      <c r="H69" s="15"/>
      <c r="I69" s="15"/>
      <c r="J69" s="15"/>
    </row>
    <row r="70" spans="5:10" s="14" customFormat="1" hidden="1" x14ac:dyDescent="0.2">
      <c r="E70" s="15"/>
      <c r="F70" s="15"/>
      <c r="G70" s="15"/>
      <c r="H70" s="15"/>
      <c r="I70" s="15"/>
      <c r="J70" s="15"/>
    </row>
    <row r="71" spans="5:10" s="14" customFormat="1" hidden="1" x14ac:dyDescent="0.2">
      <c r="E71" s="15"/>
      <c r="F71" s="15"/>
      <c r="G71" s="15"/>
      <c r="H71" s="15"/>
      <c r="I71" s="15"/>
      <c r="J71" s="15"/>
    </row>
    <row r="72" spans="5:10" s="14" customFormat="1" hidden="1" x14ac:dyDescent="0.2">
      <c r="E72" s="15"/>
      <c r="F72" s="15"/>
      <c r="G72" s="15"/>
      <c r="H72" s="15"/>
      <c r="I72" s="15"/>
      <c r="J72" s="15"/>
    </row>
    <row r="73" spans="5:10" s="14" customFormat="1" hidden="1" x14ac:dyDescent="0.2">
      <c r="E73" s="15"/>
      <c r="F73" s="15"/>
      <c r="G73" s="15"/>
      <c r="H73" s="15"/>
      <c r="I73" s="15"/>
      <c r="J73" s="15"/>
    </row>
    <row r="74" spans="5:10" s="14" customFormat="1" hidden="1" x14ac:dyDescent="0.2">
      <c r="E74" s="15"/>
      <c r="F74" s="15"/>
      <c r="G74" s="15"/>
      <c r="H74" s="15"/>
      <c r="I74" s="15"/>
      <c r="J74" s="15"/>
    </row>
    <row r="75" spans="5:10" s="14" customFormat="1" hidden="1" x14ac:dyDescent="0.2">
      <c r="E75" s="15"/>
      <c r="F75" s="15"/>
      <c r="G75" s="15"/>
      <c r="H75" s="15"/>
      <c r="I75" s="15"/>
      <c r="J75" s="15"/>
    </row>
    <row r="76" spans="5:10" s="14" customFormat="1" hidden="1" x14ac:dyDescent="0.2">
      <c r="E76" s="15"/>
      <c r="F76" s="15"/>
      <c r="G76" s="15"/>
      <c r="H76" s="15"/>
      <c r="I76" s="15"/>
      <c r="J76" s="15"/>
    </row>
    <row r="77" spans="5:10" s="14" customFormat="1" hidden="1" x14ac:dyDescent="0.2">
      <c r="E77" s="15"/>
      <c r="F77" s="15"/>
      <c r="G77" s="15"/>
      <c r="H77" s="15"/>
      <c r="I77" s="15"/>
      <c r="J77" s="15"/>
    </row>
    <row r="78" spans="5:10" s="14" customFormat="1" hidden="1" x14ac:dyDescent="0.2">
      <c r="E78" s="15"/>
      <c r="F78" s="15"/>
      <c r="G78" s="15"/>
      <c r="H78" s="15"/>
      <c r="I78" s="15"/>
      <c r="J78" s="15"/>
    </row>
    <row r="79" spans="5:10" s="14" customFormat="1" hidden="1" x14ac:dyDescent="0.2">
      <c r="E79" s="15"/>
      <c r="F79" s="15"/>
      <c r="G79" s="15"/>
      <c r="H79" s="15"/>
      <c r="I79" s="15"/>
      <c r="J79" s="15"/>
    </row>
    <row r="80" spans="5:10" s="14" customFormat="1" hidden="1" x14ac:dyDescent="0.2">
      <c r="E80" s="15"/>
      <c r="F80" s="15"/>
      <c r="G80" s="15"/>
      <c r="H80" s="15"/>
      <c r="I80" s="15"/>
      <c r="J80" s="15"/>
    </row>
    <row r="81" spans="5:10" s="14" customFormat="1" hidden="1" x14ac:dyDescent="0.2">
      <c r="E81" s="15"/>
      <c r="F81" s="15"/>
      <c r="G81" s="15"/>
      <c r="H81" s="15"/>
      <c r="I81" s="15"/>
      <c r="J81" s="15"/>
    </row>
    <row r="82" spans="5:10" s="14" customFormat="1" hidden="1" x14ac:dyDescent="0.2">
      <c r="E82" s="15"/>
      <c r="F82" s="15"/>
      <c r="G82" s="15"/>
      <c r="H82" s="15"/>
      <c r="I82" s="15"/>
      <c r="J82" s="15"/>
    </row>
    <row r="83" spans="5:10" s="14" customFormat="1" hidden="1" x14ac:dyDescent="0.2">
      <c r="E83" s="15"/>
      <c r="F83" s="15"/>
      <c r="G83" s="15"/>
      <c r="H83" s="15"/>
      <c r="I83" s="15"/>
      <c r="J83" s="15"/>
    </row>
    <row r="84" spans="5:10" s="14" customFormat="1" hidden="1" x14ac:dyDescent="0.2">
      <c r="E84" s="15"/>
      <c r="F84" s="15"/>
      <c r="G84" s="15"/>
      <c r="H84" s="15"/>
      <c r="I84" s="15"/>
      <c r="J84" s="15"/>
    </row>
    <row r="85" spans="5:10" s="14" customFormat="1" hidden="1" x14ac:dyDescent="0.2">
      <c r="E85" s="15"/>
      <c r="F85" s="15"/>
      <c r="G85" s="15"/>
      <c r="H85" s="15"/>
      <c r="I85" s="15"/>
      <c r="J85" s="15"/>
    </row>
    <row r="86" spans="5:10" s="14" customFormat="1" hidden="1" x14ac:dyDescent="0.2">
      <c r="E86" s="15"/>
      <c r="F86" s="15"/>
      <c r="G86" s="15"/>
      <c r="H86" s="15"/>
      <c r="I86" s="15"/>
      <c r="J86" s="15"/>
    </row>
    <row r="87" spans="5:10" s="14" customFormat="1" hidden="1" x14ac:dyDescent="0.2">
      <c r="E87" s="15"/>
      <c r="F87" s="15"/>
      <c r="G87" s="15"/>
      <c r="H87" s="15"/>
      <c r="I87" s="15"/>
      <c r="J87" s="15"/>
    </row>
    <row r="88" spans="5:10" s="14" customFormat="1" hidden="1" x14ac:dyDescent="0.2">
      <c r="E88" s="15"/>
      <c r="F88" s="15"/>
      <c r="G88" s="15"/>
      <c r="H88" s="15"/>
      <c r="I88" s="15"/>
      <c r="J88" s="15"/>
    </row>
    <row r="89" spans="5:10" s="14" customFormat="1" hidden="1" x14ac:dyDescent="0.2">
      <c r="E89" s="15"/>
      <c r="F89" s="15"/>
      <c r="G89" s="15"/>
      <c r="H89" s="15"/>
      <c r="I89" s="15"/>
      <c r="J89" s="15"/>
    </row>
    <row r="90" spans="5:10" s="14" customFormat="1" hidden="1" x14ac:dyDescent="0.2">
      <c r="E90" s="15"/>
      <c r="F90" s="15"/>
      <c r="G90" s="15"/>
      <c r="H90" s="15"/>
      <c r="I90" s="15"/>
      <c r="J90" s="15"/>
    </row>
    <row r="91" spans="5:10" s="14" customFormat="1" hidden="1" x14ac:dyDescent="0.2">
      <c r="E91" s="15"/>
      <c r="F91" s="15"/>
      <c r="G91" s="15"/>
      <c r="H91" s="15"/>
      <c r="I91" s="15"/>
      <c r="J91" s="15"/>
    </row>
    <row r="92" spans="5:10" s="14" customFormat="1" hidden="1" x14ac:dyDescent="0.2">
      <c r="E92" s="15"/>
      <c r="F92" s="15"/>
      <c r="G92" s="15"/>
      <c r="H92" s="15"/>
      <c r="I92" s="15"/>
      <c r="J92" s="15"/>
    </row>
    <row r="93" spans="5:10" s="14" customFormat="1" hidden="1" x14ac:dyDescent="0.2">
      <c r="E93" s="15"/>
      <c r="F93" s="15"/>
      <c r="G93" s="15"/>
      <c r="H93" s="15"/>
      <c r="I93" s="15"/>
      <c r="J93" s="15"/>
    </row>
    <row r="94" spans="5:10" s="14" customFormat="1" hidden="1" x14ac:dyDescent="0.2">
      <c r="E94" s="15"/>
      <c r="F94" s="15"/>
      <c r="G94" s="15"/>
      <c r="H94" s="15"/>
      <c r="I94" s="15"/>
      <c r="J94" s="15"/>
    </row>
    <row r="95" spans="5:10" s="14" customFormat="1" hidden="1" x14ac:dyDescent="0.2">
      <c r="E95" s="15"/>
      <c r="F95" s="15"/>
      <c r="G95" s="15"/>
      <c r="H95" s="15"/>
      <c r="I95" s="15"/>
      <c r="J95" s="15"/>
    </row>
    <row r="96" spans="5:10" s="14" customFormat="1" hidden="1" x14ac:dyDescent="0.2">
      <c r="E96" s="15"/>
      <c r="F96" s="15"/>
      <c r="G96" s="15"/>
      <c r="H96" s="15"/>
      <c r="I96" s="15"/>
      <c r="J96" s="15"/>
    </row>
    <row r="97" spans="5:10" s="14" customFormat="1" hidden="1" x14ac:dyDescent="0.2">
      <c r="E97" s="15"/>
      <c r="F97" s="15"/>
      <c r="G97" s="15"/>
      <c r="H97" s="15"/>
      <c r="I97" s="15"/>
      <c r="J97" s="15"/>
    </row>
    <row r="98" spans="5:10" s="14" customFormat="1" hidden="1" x14ac:dyDescent="0.2">
      <c r="E98" s="15"/>
      <c r="F98" s="15"/>
      <c r="G98" s="15"/>
      <c r="H98" s="15"/>
      <c r="I98" s="15"/>
      <c r="J98" s="15"/>
    </row>
    <row r="99" spans="5:10" s="14" customFormat="1" hidden="1" x14ac:dyDescent="0.2">
      <c r="E99" s="15"/>
      <c r="F99" s="15"/>
      <c r="G99" s="15"/>
      <c r="H99" s="15"/>
      <c r="I99" s="15"/>
      <c r="J99" s="15"/>
    </row>
    <row r="100" spans="5:10" s="14" customFormat="1" hidden="1" x14ac:dyDescent="0.2">
      <c r="E100" s="15"/>
      <c r="F100" s="15"/>
      <c r="G100" s="15"/>
      <c r="H100" s="15"/>
      <c r="I100" s="15"/>
      <c r="J100" s="15"/>
    </row>
    <row r="101" spans="5:10" s="14" customFormat="1" hidden="1" x14ac:dyDescent="0.2">
      <c r="E101" s="15"/>
      <c r="F101" s="15"/>
      <c r="G101" s="15"/>
      <c r="H101" s="15"/>
      <c r="I101" s="15"/>
      <c r="J101" s="15"/>
    </row>
    <row r="102" spans="5:10" s="14" customFormat="1" hidden="1" x14ac:dyDescent="0.2">
      <c r="E102" s="15"/>
      <c r="F102" s="15"/>
      <c r="G102" s="15"/>
      <c r="H102" s="15"/>
      <c r="I102" s="15"/>
      <c r="J102" s="15"/>
    </row>
    <row r="103" spans="5:10" s="14" customFormat="1" hidden="1" x14ac:dyDescent="0.2">
      <c r="E103" s="15"/>
      <c r="F103" s="15"/>
      <c r="G103" s="15"/>
      <c r="H103" s="15"/>
      <c r="I103" s="15"/>
      <c r="J103" s="15"/>
    </row>
    <row r="104" spans="5:10" s="14" customFormat="1" hidden="1" x14ac:dyDescent="0.2">
      <c r="E104" s="15"/>
      <c r="F104" s="15"/>
      <c r="G104" s="15"/>
      <c r="H104" s="15"/>
      <c r="I104" s="15"/>
      <c r="J104" s="15"/>
    </row>
    <row r="105" spans="5:10" s="14" customFormat="1" hidden="1" x14ac:dyDescent="0.2">
      <c r="E105" s="15"/>
      <c r="F105" s="15"/>
      <c r="G105" s="15"/>
      <c r="H105" s="15"/>
      <c r="I105" s="15"/>
      <c r="J105" s="15"/>
    </row>
    <row r="106" spans="5:10" s="14" customFormat="1" hidden="1" x14ac:dyDescent="0.2">
      <c r="E106" s="15"/>
      <c r="F106" s="15"/>
      <c r="G106" s="15"/>
      <c r="H106" s="15"/>
      <c r="I106" s="15"/>
      <c r="J106" s="15"/>
    </row>
    <row r="107" spans="5:10" s="14" customFormat="1" hidden="1" x14ac:dyDescent="0.2">
      <c r="E107" s="15"/>
      <c r="F107" s="15"/>
      <c r="G107" s="15"/>
      <c r="H107" s="15"/>
      <c r="I107" s="15"/>
      <c r="J107" s="15"/>
    </row>
    <row r="108" spans="5:10" s="14" customFormat="1" hidden="1" x14ac:dyDescent="0.2">
      <c r="E108" s="15"/>
      <c r="F108" s="15"/>
      <c r="G108" s="15"/>
      <c r="H108" s="15"/>
      <c r="I108" s="15"/>
      <c r="J108" s="15"/>
    </row>
    <row r="109" spans="5:10" s="14" customFormat="1" hidden="1" x14ac:dyDescent="0.2">
      <c r="E109" s="15"/>
      <c r="F109" s="15"/>
      <c r="G109" s="15"/>
      <c r="H109" s="15"/>
      <c r="I109" s="15"/>
      <c r="J109" s="15"/>
    </row>
    <row r="110" spans="5:10" s="14" customFormat="1" hidden="1" x14ac:dyDescent="0.2">
      <c r="E110" s="15"/>
      <c r="F110" s="15"/>
      <c r="G110" s="15"/>
      <c r="H110" s="15"/>
      <c r="I110" s="15"/>
      <c r="J110" s="15"/>
    </row>
    <row r="111" spans="5:10" s="14" customFormat="1" hidden="1" x14ac:dyDescent="0.2">
      <c r="E111" s="15"/>
      <c r="F111" s="15"/>
      <c r="G111" s="15"/>
      <c r="H111" s="15"/>
      <c r="I111" s="15"/>
      <c r="J111" s="15"/>
    </row>
    <row r="112" spans="5:10" s="14" customFormat="1" hidden="1" x14ac:dyDescent="0.2">
      <c r="E112" s="15"/>
      <c r="F112" s="15"/>
      <c r="G112" s="15"/>
      <c r="H112" s="15"/>
      <c r="I112" s="15"/>
      <c r="J112" s="15"/>
    </row>
    <row r="113" spans="5:10" s="14" customFormat="1" hidden="1" x14ac:dyDescent="0.2">
      <c r="E113" s="15"/>
      <c r="F113" s="15"/>
      <c r="G113" s="15"/>
      <c r="H113" s="15"/>
      <c r="I113" s="15"/>
      <c r="J113" s="15"/>
    </row>
    <row r="114" spans="5:10" s="14" customFormat="1" hidden="1" x14ac:dyDescent="0.2">
      <c r="E114" s="15"/>
      <c r="F114" s="15"/>
      <c r="G114" s="15"/>
      <c r="H114" s="15"/>
      <c r="I114" s="15"/>
      <c r="J114" s="15"/>
    </row>
    <row r="115" spans="5:10" s="14" customFormat="1" hidden="1" x14ac:dyDescent="0.2">
      <c r="E115" s="15"/>
      <c r="F115" s="15"/>
      <c r="G115" s="15"/>
      <c r="H115" s="15"/>
      <c r="I115" s="15"/>
      <c r="J115" s="15"/>
    </row>
    <row r="116" spans="5:10" s="14" customFormat="1" hidden="1" x14ac:dyDescent="0.2">
      <c r="E116" s="15"/>
      <c r="F116" s="15"/>
      <c r="G116" s="15"/>
      <c r="H116" s="15"/>
      <c r="I116" s="15"/>
      <c r="J116" s="15"/>
    </row>
    <row r="117" spans="5:10" s="14" customFormat="1" hidden="1" x14ac:dyDescent="0.2">
      <c r="E117" s="15"/>
      <c r="F117" s="15"/>
      <c r="G117" s="15"/>
      <c r="H117" s="15"/>
      <c r="I117" s="15"/>
      <c r="J117" s="15"/>
    </row>
    <row r="118" spans="5:10" s="14" customFormat="1" hidden="1" x14ac:dyDescent="0.2">
      <c r="E118" s="15"/>
      <c r="F118" s="15"/>
      <c r="G118" s="15"/>
      <c r="H118" s="15"/>
      <c r="I118" s="15"/>
      <c r="J118" s="15"/>
    </row>
    <row r="119" spans="5:10" s="14" customFormat="1" hidden="1" x14ac:dyDescent="0.2">
      <c r="E119" s="15"/>
      <c r="F119" s="15"/>
      <c r="G119" s="15"/>
      <c r="H119" s="15"/>
      <c r="I119" s="15"/>
      <c r="J119" s="15"/>
    </row>
    <row r="120" spans="5:10" s="14" customFormat="1" hidden="1" x14ac:dyDescent="0.2">
      <c r="E120" s="15"/>
      <c r="F120" s="15"/>
      <c r="G120" s="15"/>
      <c r="H120" s="15"/>
      <c r="I120" s="15"/>
      <c r="J120" s="15"/>
    </row>
    <row r="121" spans="5:10" s="14" customFormat="1" hidden="1" x14ac:dyDescent="0.2">
      <c r="E121" s="15"/>
      <c r="F121" s="15"/>
      <c r="G121" s="15"/>
      <c r="H121" s="15"/>
      <c r="I121" s="15"/>
      <c r="J121" s="15"/>
    </row>
    <row r="122" spans="5:10" s="14" customFormat="1" hidden="1" x14ac:dyDescent="0.2">
      <c r="E122" s="15"/>
      <c r="F122" s="15"/>
      <c r="G122" s="15"/>
      <c r="H122" s="15"/>
      <c r="I122" s="15"/>
      <c r="J122" s="15"/>
    </row>
    <row r="123" spans="5:10" s="14" customFormat="1" hidden="1" x14ac:dyDescent="0.2">
      <c r="E123" s="15"/>
      <c r="F123" s="15"/>
      <c r="G123" s="15"/>
      <c r="H123" s="15"/>
      <c r="I123" s="15"/>
      <c r="J123" s="15"/>
    </row>
    <row r="124" spans="5:10" s="14" customFormat="1" hidden="1" x14ac:dyDescent="0.2">
      <c r="E124" s="15"/>
      <c r="F124" s="15"/>
      <c r="G124" s="15"/>
      <c r="H124" s="15"/>
      <c r="I124" s="15"/>
      <c r="J124" s="15"/>
    </row>
    <row r="125" spans="5:10" s="14" customFormat="1" hidden="1" x14ac:dyDescent="0.2">
      <c r="E125" s="15"/>
      <c r="F125" s="15"/>
      <c r="G125" s="15"/>
      <c r="H125" s="15"/>
      <c r="I125" s="15"/>
      <c r="J125" s="15"/>
    </row>
    <row r="126" spans="5:10" s="14" customFormat="1" hidden="1" x14ac:dyDescent="0.2">
      <c r="E126" s="15"/>
      <c r="F126" s="15"/>
      <c r="G126" s="15"/>
      <c r="H126" s="15"/>
      <c r="I126" s="15"/>
      <c r="J126" s="15"/>
    </row>
    <row r="127" spans="5:10" s="14" customFormat="1" hidden="1" x14ac:dyDescent="0.2">
      <c r="E127" s="15"/>
      <c r="F127" s="15"/>
      <c r="G127" s="15"/>
      <c r="H127" s="15"/>
      <c r="I127" s="15"/>
      <c r="J127" s="15"/>
    </row>
    <row r="128" spans="5:10" s="14" customFormat="1" hidden="1" x14ac:dyDescent="0.2">
      <c r="E128" s="15"/>
      <c r="F128" s="15"/>
      <c r="G128" s="15"/>
      <c r="H128" s="15"/>
      <c r="I128" s="15"/>
      <c r="J128" s="15"/>
    </row>
    <row r="129" spans="5:10" s="14" customFormat="1" hidden="1" x14ac:dyDescent="0.2">
      <c r="E129" s="15"/>
      <c r="F129" s="15"/>
      <c r="G129" s="15"/>
      <c r="H129" s="15"/>
      <c r="I129" s="15"/>
      <c r="J129" s="15"/>
    </row>
    <row r="130" spans="5:10" s="14" customFormat="1" hidden="1" x14ac:dyDescent="0.2">
      <c r="E130" s="15"/>
      <c r="F130" s="15"/>
      <c r="G130" s="15"/>
      <c r="H130" s="15"/>
      <c r="I130" s="15"/>
      <c r="J130" s="15"/>
    </row>
    <row r="131" spans="5:10" s="14" customFormat="1" hidden="1" x14ac:dyDescent="0.2">
      <c r="E131" s="15"/>
      <c r="F131" s="15"/>
      <c r="G131" s="15"/>
      <c r="H131" s="15"/>
      <c r="I131" s="15"/>
      <c r="J131" s="15"/>
    </row>
    <row r="132" spans="5:10" s="14" customFormat="1" hidden="1" x14ac:dyDescent="0.2">
      <c r="E132" s="15"/>
      <c r="F132" s="15"/>
      <c r="G132" s="15"/>
      <c r="H132" s="15"/>
      <c r="I132" s="15"/>
      <c r="J132" s="15"/>
    </row>
    <row r="133" spans="5:10" s="14" customFormat="1" hidden="1" x14ac:dyDescent="0.2">
      <c r="E133" s="15"/>
      <c r="F133" s="15"/>
      <c r="G133" s="15"/>
      <c r="H133" s="15"/>
      <c r="I133" s="15"/>
      <c r="J133" s="15"/>
    </row>
    <row r="134" spans="5:10" s="14" customFormat="1" hidden="1" x14ac:dyDescent="0.2">
      <c r="E134" s="15"/>
      <c r="F134" s="15"/>
      <c r="G134" s="15"/>
      <c r="H134" s="15"/>
      <c r="I134" s="15"/>
      <c r="J134" s="15"/>
    </row>
    <row r="135" spans="5:10" s="14" customFormat="1" hidden="1" x14ac:dyDescent="0.2">
      <c r="E135" s="15"/>
      <c r="F135" s="15"/>
      <c r="G135" s="15"/>
      <c r="H135" s="15"/>
      <c r="I135" s="15"/>
      <c r="J135" s="15"/>
    </row>
    <row r="136" spans="5:10" s="14" customFormat="1" hidden="1" x14ac:dyDescent="0.2">
      <c r="E136" s="15"/>
      <c r="F136" s="15"/>
      <c r="G136" s="15"/>
      <c r="H136" s="15"/>
      <c r="I136" s="15"/>
      <c r="J136" s="15"/>
    </row>
    <row r="137" spans="5:10" s="14" customFormat="1" hidden="1" x14ac:dyDescent="0.2">
      <c r="E137" s="15"/>
      <c r="F137" s="15"/>
      <c r="G137" s="15"/>
      <c r="H137" s="15"/>
      <c r="I137" s="15"/>
      <c r="J137" s="15"/>
    </row>
    <row r="138" spans="5:10" s="14" customFormat="1" hidden="1" x14ac:dyDescent="0.2">
      <c r="E138" s="15"/>
      <c r="F138" s="15"/>
      <c r="G138" s="15"/>
      <c r="H138" s="15"/>
      <c r="I138" s="15"/>
      <c r="J138" s="15"/>
    </row>
    <row r="139" spans="5:10" s="14" customFormat="1" hidden="1" x14ac:dyDescent="0.2">
      <c r="E139" s="15"/>
      <c r="F139" s="15"/>
      <c r="G139" s="15"/>
      <c r="H139" s="15"/>
      <c r="I139" s="15"/>
      <c r="J139" s="15"/>
    </row>
    <row r="140" spans="5:10" s="14" customFormat="1" hidden="1" x14ac:dyDescent="0.2">
      <c r="E140" s="15"/>
      <c r="F140" s="15"/>
      <c r="G140" s="15"/>
      <c r="H140" s="15"/>
      <c r="I140" s="15"/>
      <c r="J140" s="15"/>
    </row>
    <row r="141" spans="5:10" s="14" customFormat="1" hidden="1" x14ac:dyDescent="0.2">
      <c r="E141" s="15"/>
      <c r="F141" s="15"/>
      <c r="G141" s="15"/>
      <c r="H141" s="15"/>
      <c r="I141" s="15"/>
      <c r="J141" s="15"/>
    </row>
    <row r="142" spans="5:10" s="14" customFormat="1" hidden="1" x14ac:dyDescent="0.2">
      <c r="E142" s="15"/>
      <c r="F142" s="15"/>
      <c r="G142" s="15"/>
      <c r="H142" s="15"/>
      <c r="I142" s="15"/>
      <c r="J142" s="15"/>
    </row>
    <row r="143" spans="5:10" s="14" customFormat="1" hidden="1" x14ac:dyDescent="0.2">
      <c r="E143" s="15"/>
      <c r="F143" s="15"/>
      <c r="G143" s="15"/>
      <c r="H143" s="15"/>
      <c r="I143" s="15"/>
      <c r="J143" s="15"/>
    </row>
    <row r="144" spans="5:10" s="14" customFormat="1" hidden="1" x14ac:dyDescent="0.2">
      <c r="E144" s="15"/>
      <c r="F144" s="15"/>
      <c r="G144" s="15"/>
      <c r="H144" s="15"/>
      <c r="I144" s="15"/>
      <c r="J144" s="15"/>
    </row>
    <row r="145" spans="5:10" s="14" customFormat="1" hidden="1" x14ac:dyDescent="0.2">
      <c r="E145" s="15"/>
      <c r="F145" s="15"/>
      <c r="G145" s="15"/>
      <c r="H145" s="15"/>
      <c r="I145" s="15"/>
      <c r="J145" s="15"/>
    </row>
    <row r="146" spans="5:10" s="14" customFormat="1" hidden="1" x14ac:dyDescent="0.2">
      <c r="E146" s="15"/>
      <c r="F146" s="15"/>
      <c r="G146" s="15"/>
      <c r="H146" s="15"/>
      <c r="I146" s="15"/>
      <c r="J146" s="15"/>
    </row>
    <row r="147" spans="5:10" s="14" customFormat="1" hidden="1" x14ac:dyDescent="0.2">
      <c r="E147" s="15"/>
      <c r="F147" s="15"/>
      <c r="G147" s="15"/>
      <c r="H147" s="15"/>
      <c r="I147" s="15"/>
      <c r="J147" s="15"/>
    </row>
    <row r="148" spans="5:10" s="14" customFormat="1" hidden="1" x14ac:dyDescent="0.2">
      <c r="E148" s="15"/>
      <c r="F148" s="15"/>
      <c r="G148" s="15"/>
      <c r="H148" s="15"/>
      <c r="I148" s="15"/>
      <c r="J148" s="15"/>
    </row>
    <row r="149" spans="5:10" s="14" customFormat="1" hidden="1" x14ac:dyDescent="0.2">
      <c r="E149" s="15"/>
      <c r="F149" s="15"/>
      <c r="G149" s="15"/>
      <c r="H149" s="15"/>
      <c r="I149" s="15"/>
      <c r="J149" s="15"/>
    </row>
    <row r="150" spans="5:10" s="14" customFormat="1" hidden="1" x14ac:dyDescent="0.2">
      <c r="E150" s="15"/>
      <c r="F150" s="15"/>
      <c r="G150" s="15"/>
      <c r="H150" s="15"/>
      <c r="I150" s="15"/>
      <c r="J150" s="15"/>
    </row>
    <row r="151" spans="5:10" s="14" customFormat="1" hidden="1" x14ac:dyDescent="0.2">
      <c r="E151" s="15"/>
      <c r="F151" s="15"/>
      <c r="G151" s="15"/>
      <c r="H151" s="15"/>
      <c r="I151" s="15"/>
      <c r="J151" s="15"/>
    </row>
    <row r="152" spans="5:10" s="14" customFormat="1" hidden="1" x14ac:dyDescent="0.2">
      <c r="E152" s="15"/>
      <c r="F152" s="15"/>
      <c r="G152" s="15"/>
      <c r="H152" s="15"/>
      <c r="I152" s="15"/>
      <c r="J152" s="15"/>
    </row>
    <row r="153" spans="5:10" s="14" customFormat="1" hidden="1" x14ac:dyDescent="0.2">
      <c r="E153" s="15"/>
      <c r="F153" s="15"/>
      <c r="G153" s="15"/>
      <c r="H153" s="15"/>
      <c r="I153" s="15"/>
      <c r="J153" s="15"/>
    </row>
    <row r="154" spans="5:10" s="14" customFormat="1" hidden="1" x14ac:dyDescent="0.2">
      <c r="E154" s="15"/>
      <c r="F154" s="15"/>
      <c r="G154" s="15"/>
      <c r="H154" s="15"/>
      <c r="I154" s="15"/>
      <c r="J154" s="15"/>
    </row>
    <row r="155" spans="5:10" s="14" customFormat="1" hidden="1" x14ac:dyDescent="0.2">
      <c r="E155" s="15"/>
      <c r="F155" s="15"/>
      <c r="G155" s="15"/>
      <c r="H155" s="15"/>
      <c r="I155" s="15"/>
      <c r="J155" s="15"/>
    </row>
    <row r="156" spans="5:10" s="14" customFormat="1" hidden="1" x14ac:dyDescent="0.2">
      <c r="E156" s="15"/>
      <c r="F156" s="15"/>
      <c r="G156" s="15"/>
      <c r="H156" s="15"/>
      <c r="I156" s="15"/>
      <c r="J156" s="15"/>
    </row>
    <row r="157" spans="5:10" s="14" customFormat="1" hidden="1" x14ac:dyDescent="0.2">
      <c r="E157" s="15"/>
      <c r="F157" s="15"/>
      <c r="G157" s="15"/>
      <c r="H157" s="15"/>
      <c r="I157" s="15"/>
      <c r="J157" s="15"/>
    </row>
    <row r="158" spans="5:10" s="14" customFormat="1" hidden="1" x14ac:dyDescent="0.2">
      <c r="E158" s="15"/>
      <c r="F158" s="15"/>
      <c r="G158" s="15"/>
      <c r="H158" s="15"/>
      <c r="I158" s="15"/>
      <c r="J158" s="15"/>
    </row>
    <row r="159" spans="5:10" s="14" customFormat="1" hidden="1" x14ac:dyDescent="0.2">
      <c r="E159" s="15"/>
      <c r="F159" s="15"/>
      <c r="G159" s="15"/>
      <c r="H159" s="15"/>
      <c r="I159" s="15"/>
      <c r="J159" s="15"/>
    </row>
    <row r="160" spans="5:10" s="14" customFormat="1" hidden="1" x14ac:dyDescent="0.2">
      <c r="E160" s="15"/>
      <c r="F160" s="15"/>
      <c r="G160" s="15"/>
      <c r="H160" s="15"/>
      <c r="I160" s="15"/>
      <c r="J160" s="15"/>
    </row>
    <row r="161" spans="5:10" s="14" customFormat="1" hidden="1" x14ac:dyDescent="0.2">
      <c r="E161" s="15"/>
      <c r="F161" s="15"/>
      <c r="G161" s="15"/>
      <c r="H161" s="15"/>
      <c r="I161" s="15"/>
      <c r="J161" s="15"/>
    </row>
    <row r="162" spans="5:10" s="14" customFormat="1" hidden="1" x14ac:dyDescent="0.2">
      <c r="E162" s="15"/>
      <c r="F162" s="15"/>
      <c r="G162" s="15"/>
      <c r="H162" s="15"/>
      <c r="I162" s="15"/>
      <c r="J162" s="15"/>
    </row>
    <row r="163" spans="5:10" s="14" customFormat="1" hidden="1" x14ac:dyDescent="0.2">
      <c r="E163" s="15"/>
      <c r="F163" s="15"/>
      <c r="G163" s="15"/>
      <c r="H163" s="15"/>
      <c r="I163" s="15"/>
      <c r="J163" s="15"/>
    </row>
    <row r="164" spans="5:10" s="14" customFormat="1" hidden="1" x14ac:dyDescent="0.2">
      <c r="E164" s="15"/>
      <c r="F164" s="15"/>
      <c r="G164" s="15"/>
      <c r="H164" s="15"/>
      <c r="I164" s="15"/>
      <c r="J164" s="15"/>
    </row>
    <row r="165" spans="5:10" s="14" customFormat="1" hidden="1" x14ac:dyDescent="0.2">
      <c r="E165" s="15"/>
      <c r="F165" s="15"/>
      <c r="G165" s="15"/>
      <c r="H165" s="15"/>
      <c r="I165" s="15"/>
      <c r="J165" s="15"/>
    </row>
    <row r="166" spans="5:10" s="14" customFormat="1" hidden="1" x14ac:dyDescent="0.2">
      <c r="E166" s="15"/>
      <c r="F166" s="15"/>
      <c r="G166" s="15"/>
      <c r="H166" s="15"/>
      <c r="I166" s="15"/>
      <c r="J166" s="15"/>
    </row>
    <row r="167" spans="5:10" s="14" customFormat="1" hidden="1" x14ac:dyDescent="0.2">
      <c r="E167" s="15"/>
      <c r="F167" s="15"/>
      <c r="G167" s="15"/>
      <c r="H167" s="15"/>
      <c r="I167" s="15"/>
      <c r="J167" s="15"/>
    </row>
    <row r="168" spans="5:10" s="14" customFormat="1" hidden="1" x14ac:dyDescent="0.2">
      <c r="E168" s="15"/>
      <c r="F168" s="15"/>
      <c r="G168" s="15"/>
      <c r="H168" s="15"/>
      <c r="I168" s="15"/>
      <c r="J168" s="15"/>
    </row>
    <row r="169" spans="5:10" s="14" customFormat="1" hidden="1" x14ac:dyDescent="0.2">
      <c r="E169" s="15"/>
      <c r="F169" s="15"/>
      <c r="G169" s="15"/>
      <c r="H169" s="15"/>
      <c r="I169" s="15"/>
      <c r="J169" s="15"/>
    </row>
    <row r="170" spans="5:10" s="14" customFormat="1" hidden="1" x14ac:dyDescent="0.2">
      <c r="E170" s="15"/>
      <c r="F170" s="15"/>
      <c r="G170" s="15"/>
      <c r="H170" s="15"/>
      <c r="I170" s="15"/>
      <c r="J170" s="15"/>
    </row>
    <row r="171" spans="5:10" s="14" customFormat="1" hidden="1" x14ac:dyDescent="0.2">
      <c r="E171" s="15"/>
      <c r="F171" s="15"/>
      <c r="G171" s="15"/>
      <c r="H171" s="15"/>
      <c r="I171" s="15"/>
      <c r="J171" s="15"/>
    </row>
    <row r="172" spans="5:10" s="14" customFormat="1" hidden="1" x14ac:dyDescent="0.2">
      <c r="E172" s="15"/>
      <c r="F172" s="15"/>
      <c r="G172" s="15"/>
      <c r="H172" s="15"/>
      <c r="I172" s="15"/>
      <c r="J172" s="15"/>
    </row>
    <row r="173" spans="5:10" s="14" customFormat="1" hidden="1" x14ac:dyDescent="0.2">
      <c r="E173" s="15"/>
      <c r="F173" s="15"/>
      <c r="G173" s="15"/>
      <c r="H173" s="15"/>
      <c r="I173" s="15"/>
      <c r="J173" s="15"/>
    </row>
    <row r="174" spans="5:10" s="14" customFormat="1" hidden="1" x14ac:dyDescent="0.2">
      <c r="E174" s="15"/>
      <c r="F174" s="15"/>
      <c r="G174" s="15"/>
      <c r="H174" s="15"/>
      <c r="I174" s="15"/>
      <c r="J174" s="15"/>
    </row>
    <row r="175" spans="5:10" s="14" customFormat="1" hidden="1" x14ac:dyDescent="0.2">
      <c r="E175" s="15"/>
      <c r="F175" s="15"/>
      <c r="G175" s="15"/>
      <c r="H175" s="15"/>
      <c r="I175" s="15"/>
      <c r="J175" s="15"/>
    </row>
    <row r="176" spans="5:10" s="14" customFormat="1" hidden="1" x14ac:dyDescent="0.2">
      <c r="E176" s="15"/>
      <c r="F176" s="15"/>
      <c r="G176" s="15"/>
      <c r="H176" s="15"/>
      <c r="I176" s="15"/>
      <c r="J176" s="15"/>
    </row>
    <row r="177" spans="5:10" s="14" customFormat="1" hidden="1" x14ac:dyDescent="0.2">
      <c r="E177" s="15"/>
      <c r="F177" s="15"/>
      <c r="G177" s="15"/>
      <c r="H177" s="15"/>
      <c r="I177" s="15"/>
      <c r="J177" s="15"/>
    </row>
    <row r="178" spans="5:10" s="14" customFormat="1" hidden="1" x14ac:dyDescent="0.2">
      <c r="E178" s="15"/>
      <c r="F178" s="15"/>
      <c r="G178" s="15"/>
      <c r="H178" s="15"/>
      <c r="I178" s="15"/>
      <c r="J178" s="15"/>
    </row>
    <row r="179" spans="5:10" s="14" customFormat="1" hidden="1" x14ac:dyDescent="0.2">
      <c r="E179" s="15"/>
      <c r="F179" s="15"/>
      <c r="G179" s="15"/>
      <c r="H179" s="15"/>
      <c r="I179" s="15"/>
      <c r="J179" s="15"/>
    </row>
    <row r="180" spans="5:10" s="14" customFormat="1" hidden="1" x14ac:dyDescent="0.2">
      <c r="E180" s="15"/>
      <c r="F180" s="15"/>
      <c r="G180" s="15"/>
      <c r="H180" s="15"/>
      <c r="I180" s="15"/>
      <c r="J180" s="15"/>
    </row>
    <row r="181" spans="5:10" s="14" customFormat="1" hidden="1" x14ac:dyDescent="0.2">
      <c r="E181" s="15"/>
      <c r="F181" s="15"/>
      <c r="G181" s="15"/>
      <c r="H181" s="15"/>
      <c r="I181" s="15"/>
      <c r="J181" s="15"/>
    </row>
    <row r="182" spans="5:10" s="14" customFormat="1" hidden="1" x14ac:dyDescent="0.2">
      <c r="E182" s="15"/>
      <c r="F182" s="15"/>
      <c r="G182" s="15"/>
      <c r="H182" s="15"/>
      <c r="I182" s="15"/>
      <c r="J182" s="15"/>
    </row>
    <row r="183" spans="5:10" s="14" customFormat="1" hidden="1" x14ac:dyDescent="0.2">
      <c r="E183" s="15"/>
      <c r="F183" s="15"/>
      <c r="G183" s="15"/>
      <c r="H183" s="15"/>
      <c r="I183" s="15"/>
      <c r="J183" s="15"/>
    </row>
    <row r="184" spans="5:10" s="14" customFormat="1" hidden="1" x14ac:dyDescent="0.2">
      <c r="E184" s="15"/>
      <c r="F184" s="15"/>
      <c r="G184" s="15"/>
      <c r="H184" s="15"/>
      <c r="I184" s="15"/>
      <c r="J184" s="15"/>
    </row>
    <row r="185" spans="5:10" s="14" customFormat="1" hidden="1" x14ac:dyDescent="0.2">
      <c r="E185" s="15"/>
      <c r="F185" s="15"/>
      <c r="G185" s="15"/>
      <c r="H185" s="15"/>
      <c r="I185" s="15"/>
      <c r="J185" s="15"/>
    </row>
    <row r="186" spans="5:10" s="14" customFormat="1" hidden="1" x14ac:dyDescent="0.2">
      <c r="E186" s="15"/>
      <c r="F186" s="15"/>
      <c r="G186" s="15"/>
      <c r="H186" s="15"/>
      <c r="I186" s="15"/>
      <c r="J186" s="15"/>
    </row>
    <row r="187" spans="5:10" s="14" customFormat="1" hidden="1" x14ac:dyDescent="0.2">
      <c r="E187" s="15"/>
      <c r="F187" s="15"/>
      <c r="G187" s="15"/>
      <c r="H187" s="15"/>
      <c r="I187" s="15"/>
      <c r="J187" s="15"/>
    </row>
    <row r="188" spans="5:10" s="14" customFormat="1" hidden="1" x14ac:dyDescent="0.2">
      <c r="E188" s="15"/>
      <c r="F188" s="15"/>
      <c r="G188" s="15"/>
      <c r="H188" s="15"/>
      <c r="I188" s="15"/>
      <c r="J188" s="15"/>
    </row>
    <row r="189" spans="5:10" s="14" customFormat="1" hidden="1" x14ac:dyDescent="0.2">
      <c r="E189" s="15"/>
      <c r="F189" s="15"/>
      <c r="G189" s="15"/>
      <c r="H189" s="15"/>
      <c r="I189" s="15"/>
      <c r="J189" s="15"/>
    </row>
    <row r="190" spans="5:10" s="14" customFormat="1" hidden="1" x14ac:dyDescent="0.2">
      <c r="E190" s="15"/>
      <c r="F190" s="15"/>
      <c r="G190" s="15"/>
      <c r="H190" s="15"/>
      <c r="I190" s="15"/>
      <c r="J190" s="15"/>
    </row>
    <row r="191" spans="5:10" s="14" customFormat="1" hidden="1" x14ac:dyDescent="0.2">
      <c r="E191" s="15"/>
      <c r="F191" s="15"/>
      <c r="G191" s="15"/>
      <c r="H191" s="15"/>
      <c r="I191" s="15"/>
      <c r="J191" s="15"/>
    </row>
    <row r="192" spans="5:10" s="14" customFormat="1" hidden="1" x14ac:dyDescent="0.2">
      <c r="E192" s="15"/>
      <c r="F192" s="15"/>
      <c r="G192" s="15"/>
      <c r="H192" s="15"/>
      <c r="I192" s="15"/>
      <c r="J192" s="15"/>
    </row>
    <row r="193" spans="5:10" s="14" customFormat="1" hidden="1" x14ac:dyDescent="0.2">
      <c r="E193" s="15"/>
      <c r="F193" s="15"/>
      <c r="G193" s="15"/>
      <c r="H193" s="15"/>
      <c r="I193" s="15"/>
      <c r="J193" s="15"/>
    </row>
    <row r="194" spans="5:10" s="14" customFormat="1" hidden="1" x14ac:dyDescent="0.2">
      <c r="E194" s="15"/>
      <c r="F194" s="15"/>
      <c r="G194" s="15"/>
      <c r="H194" s="15"/>
      <c r="I194" s="15"/>
      <c r="J194" s="15"/>
    </row>
    <row r="195" spans="5:10" s="14" customFormat="1" hidden="1" x14ac:dyDescent="0.2">
      <c r="E195" s="15"/>
      <c r="F195" s="15"/>
      <c r="G195" s="15"/>
      <c r="H195" s="15"/>
      <c r="I195" s="15"/>
      <c r="J195" s="15"/>
    </row>
    <row r="196" spans="5:10" s="14" customFormat="1" hidden="1" x14ac:dyDescent="0.2">
      <c r="E196" s="15"/>
      <c r="F196" s="15"/>
      <c r="G196" s="15"/>
      <c r="H196" s="15"/>
      <c r="I196" s="15"/>
      <c r="J196" s="15"/>
    </row>
    <row r="197" spans="5:10" s="14" customFormat="1" hidden="1" x14ac:dyDescent="0.2">
      <c r="E197" s="15"/>
      <c r="F197" s="15"/>
      <c r="G197" s="15"/>
      <c r="H197" s="15"/>
      <c r="I197" s="15"/>
      <c r="J197" s="15"/>
    </row>
    <row r="198" spans="5:10" s="14" customFormat="1" hidden="1" x14ac:dyDescent="0.2">
      <c r="E198" s="15"/>
      <c r="F198" s="15"/>
      <c r="G198" s="15"/>
      <c r="H198" s="15"/>
      <c r="I198" s="15"/>
      <c r="J198" s="15"/>
    </row>
    <row r="199" spans="5:10" s="14" customFormat="1" hidden="1" x14ac:dyDescent="0.2">
      <c r="E199" s="15"/>
      <c r="F199" s="15"/>
      <c r="G199" s="15"/>
      <c r="H199" s="15"/>
      <c r="I199" s="15"/>
      <c r="J199" s="15"/>
    </row>
    <row r="200" spans="5:10" s="14" customFormat="1" hidden="1" x14ac:dyDescent="0.2">
      <c r="E200" s="15"/>
      <c r="F200" s="15"/>
      <c r="G200" s="15"/>
      <c r="H200" s="15"/>
      <c r="I200" s="15"/>
      <c r="J200" s="15"/>
    </row>
    <row r="201" spans="5:10" s="14" customFormat="1" hidden="1" x14ac:dyDescent="0.2">
      <c r="E201" s="15"/>
      <c r="F201" s="15"/>
      <c r="G201" s="15"/>
      <c r="H201" s="15"/>
      <c r="I201" s="15"/>
      <c r="J201" s="15"/>
    </row>
    <row r="202" spans="5:10" s="14" customFormat="1" hidden="1" x14ac:dyDescent="0.2">
      <c r="E202" s="15"/>
      <c r="F202" s="15"/>
      <c r="G202" s="15"/>
      <c r="H202" s="15"/>
      <c r="I202" s="15"/>
      <c r="J202" s="15"/>
    </row>
    <row r="203" spans="5:10" s="14" customFormat="1" hidden="1" x14ac:dyDescent="0.2">
      <c r="E203" s="15"/>
      <c r="F203" s="15"/>
      <c r="G203" s="15"/>
      <c r="H203" s="15"/>
      <c r="I203" s="15"/>
      <c r="J203" s="15"/>
    </row>
    <row r="204" spans="5:10" s="14" customFormat="1" hidden="1" x14ac:dyDescent="0.2">
      <c r="E204" s="15"/>
      <c r="F204" s="15"/>
      <c r="G204" s="15"/>
      <c r="H204" s="15"/>
      <c r="I204" s="15"/>
      <c r="J204" s="15"/>
    </row>
    <row r="205" spans="5:10" s="14" customFormat="1" hidden="1" x14ac:dyDescent="0.2">
      <c r="E205" s="15"/>
      <c r="F205" s="15"/>
      <c r="G205" s="15"/>
      <c r="H205" s="15"/>
      <c r="I205" s="15"/>
      <c r="J205" s="15"/>
    </row>
    <row r="206" spans="5:10" s="14" customFormat="1" hidden="1" x14ac:dyDescent="0.2">
      <c r="E206" s="15"/>
      <c r="F206" s="15"/>
      <c r="G206" s="15"/>
      <c r="H206" s="15"/>
      <c r="I206" s="15"/>
      <c r="J206" s="15"/>
    </row>
    <row r="207" spans="5:10" s="14" customFormat="1" hidden="1" x14ac:dyDescent="0.2">
      <c r="E207" s="15"/>
      <c r="F207" s="15"/>
      <c r="G207" s="15"/>
      <c r="H207" s="15"/>
      <c r="I207" s="15"/>
      <c r="J207" s="15"/>
    </row>
    <row r="208" spans="5:10" s="14" customFormat="1" hidden="1" x14ac:dyDescent="0.2">
      <c r="E208" s="15"/>
      <c r="F208" s="15"/>
      <c r="G208" s="15"/>
      <c r="H208" s="15"/>
      <c r="I208" s="15"/>
      <c r="J208" s="15"/>
    </row>
    <row r="209" spans="5:10" s="14" customFormat="1" hidden="1" x14ac:dyDescent="0.2">
      <c r="E209" s="15"/>
      <c r="F209" s="15"/>
      <c r="G209" s="15"/>
      <c r="H209" s="15"/>
      <c r="I209" s="15"/>
      <c r="J209" s="15"/>
    </row>
    <row r="210" spans="5:10" s="14" customFormat="1" hidden="1" x14ac:dyDescent="0.2">
      <c r="E210" s="15"/>
      <c r="F210" s="15"/>
      <c r="G210" s="15"/>
      <c r="H210" s="15"/>
      <c r="I210" s="15"/>
      <c r="J210" s="15"/>
    </row>
    <row r="211" spans="5:10" s="14" customFormat="1" hidden="1" x14ac:dyDescent="0.2">
      <c r="E211" s="15"/>
      <c r="F211" s="15"/>
      <c r="G211" s="15"/>
      <c r="H211" s="15"/>
      <c r="I211" s="15"/>
      <c r="J211" s="15"/>
    </row>
    <row r="212" spans="5:10" s="14" customFormat="1" hidden="1" x14ac:dyDescent="0.2">
      <c r="E212" s="15"/>
      <c r="F212" s="15"/>
      <c r="G212" s="15"/>
      <c r="H212" s="15"/>
      <c r="I212" s="15"/>
      <c r="J212" s="15"/>
    </row>
    <row r="213" spans="5:10" s="14" customFormat="1" hidden="1" x14ac:dyDescent="0.2">
      <c r="E213" s="15"/>
      <c r="F213" s="15"/>
      <c r="G213" s="15"/>
      <c r="H213" s="15"/>
      <c r="I213" s="15"/>
      <c r="J213" s="15"/>
    </row>
    <row r="214" spans="5:10" s="14" customFormat="1" hidden="1" x14ac:dyDescent="0.2">
      <c r="E214" s="15"/>
      <c r="F214" s="15"/>
      <c r="G214" s="15"/>
      <c r="H214" s="15"/>
      <c r="I214" s="15"/>
      <c r="J214" s="15"/>
    </row>
    <row r="215" spans="5:10" s="14" customFormat="1" hidden="1" x14ac:dyDescent="0.2">
      <c r="E215" s="15"/>
      <c r="F215" s="15"/>
      <c r="G215" s="15"/>
      <c r="H215" s="15"/>
      <c r="I215" s="15"/>
      <c r="J215" s="15"/>
    </row>
    <row r="216" spans="5:10" s="14" customFormat="1" hidden="1" x14ac:dyDescent="0.2">
      <c r="E216" s="15"/>
      <c r="F216" s="15"/>
      <c r="G216" s="15"/>
      <c r="H216" s="15"/>
      <c r="I216" s="15"/>
      <c r="J216" s="15"/>
    </row>
    <row r="217" spans="5:10" s="14" customFormat="1" hidden="1" x14ac:dyDescent="0.2">
      <c r="E217" s="15"/>
      <c r="F217" s="15"/>
      <c r="G217" s="15"/>
      <c r="H217" s="15"/>
      <c r="I217" s="15"/>
      <c r="J217" s="15"/>
    </row>
    <row r="218" spans="5:10" s="14" customFormat="1" hidden="1" x14ac:dyDescent="0.2">
      <c r="E218" s="15"/>
      <c r="F218" s="15"/>
      <c r="G218" s="15"/>
      <c r="H218" s="15"/>
      <c r="I218" s="15"/>
      <c r="J218" s="15"/>
    </row>
    <row r="219" spans="5:10" s="14" customFormat="1" hidden="1" x14ac:dyDescent="0.2">
      <c r="E219" s="15"/>
      <c r="F219" s="15"/>
      <c r="G219" s="15"/>
      <c r="H219" s="15"/>
      <c r="I219" s="15"/>
      <c r="J219" s="15"/>
    </row>
    <row r="220" spans="5:10" s="14" customFormat="1" hidden="1" x14ac:dyDescent="0.2">
      <c r="E220" s="15"/>
      <c r="F220" s="15"/>
      <c r="G220" s="15"/>
      <c r="H220" s="15"/>
      <c r="I220" s="15"/>
      <c r="J220" s="15"/>
    </row>
    <row r="221" spans="5:10" s="14" customFormat="1" hidden="1" x14ac:dyDescent="0.2">
      <c r="E221" s="15"/>
      <c r="F221" s="15"/>
      <c r="G221" s="15"/>
      <c r="H221" s="15"/>
      <c r="I221" s="15"/>
      <c r="J221" s="15"/>
    </row>
    <row r="222" spans="5:10" s="14" customFormat="1" hidden="1" x14ac:dyDescent="0.2">
      <c r="E222" s="15"/>
      <c r="F222" s="15"/>
      <c r="G222" s="15"/>
      <c r="H222" s="15"/>
      <c r="I222" s="15"/>
      <c r="J222" s="15"/>
    </row>
    <row r="223" spans="5:10" s="14" customFormat="1" hidden="1" x14ac:dyDescent="0.2">
      <c r="E223" s="15"/>
      <c r="F223" s="15"/>
      <c r="G223" s="15"/>
      <c r="H223" s="15"/>
      <c r="I223" s="15"/>
      <c r="J223" s="15"/>
    </row>
    <row r="224" spans="5:10" s="14" customFormat="1" hidden="1" x14ac:dyDescent="0.2">
      <c r="E224" s="15"/>
      <c r="F224" s="15"/>
      <c r="G224" s="15"/>
      <c r="H224" s="15"/>
      <c r="I224" s="15"/>
      <c r="J224" s="15"/>
    </row>
    <row r="225" spans="5:10" s="14" customFormat="1" hidden="1" x14ac:dyDescent="0.2">
      <c r="E225" s="15"/>
      <c r="F225" s="15"/>
      <c r="G225" s="15"/>
      <c r="H225" s="15"/>
      <c r="I225" s="15"/>
      <c r="J225" s="15"/>
    </row>
    <row r="226" spans="5:10" s="14" customFormat="1" hidden="1" x14ac:dyDescent="0.2">
      <c r="E226" s="15"/>
      <c r="F226" s="15"/>
      <c r="G226" s="15"/>
      <c r="H226" s="15"/>
      <c r="I226" s="15"/>
      <c r="J226" s="15"/>
    </row>
    <row r="227" spans="5:10" s="14" customFormat="1" hidden="1" x14ac:dyDescent="0.2">
      <c r="E227" s="15"/>
      <c r="F227" s="15"/>
      <c r="G227" s="15"/>
      <c r="H227" s="15"/>
      <c r="I227" s="15"/>
      <c r="J227" s="15"/>
    </row>
    <row r="228" spans="5:10" s="14" customFormat="1" hidden="1" x14ac:dyDescent="0.2">
      <c r="E228" s="15"/>
      <c r="F228" s="15"/>
      <c r="G228" s="15"/>
      <c r="H228" s="15"/>
      <c r="I228" s="15"/>
      <c r="J228" s="15"/>
    </row>
    <row r="229" spans="5:10" s="14" customFormat="1" hidden="1" x14ac:dyDescent="0.2">
      <c r="E229" s="15"/>
      <c r="F229" s="15"/>
      <c r="G229" s="15"/>
      <c r="H229" s="15"/>
      <c r="I229" s="15"/>
      <c r="J229" s="15"/>
    </row>
    <row r="230" spans="5:10" s="14" customFormat="1" hidden="1" x14ac:dyDescent="0.2">
      <c r="E230" s="15"/>
      <c r="F230" s="15"/>
      <c r="G230" s="15"/>
      <c r="H230" s="15"/>
      <c r="I230" s="15"/>
      <c r="J230" s="15"/>
    </row>
    <row r="231" spans="5:10" s="14" customFormat="1" hidden="1" x14ac:dyDescent="0.2">
      <c r="E231" s="15"/>
      <c r="F231" s="15"/>
      <c r="G231" s="15"/>
      <c r="H231" s="15"/>
      <c r="I231" s="15"/>
      <c r="J231" s="15"/>
    </row>
    <row r="232" spans="5:10" s="14" customFormat="1" hidden="1" x14ac:dyDescent="0.2">
      <c r="E232" s="15"/>
      <c r="F232" s="15"/>
      <c r="G232" s="15"/>
      <c r="H232" s="15"/>
      <c r="I232" s="15"/>
      <c r="J232" s="15"/>
    </row>
    <row r="233" spans="5:10" s="14" customFormat="1" hidden="1" x14ac:dyDescent="0.2">
      <c r="E233" s="15"/>
      <c r="F233" s="15"/>
      <c r="G233" s="15"/>
      <c r="H233" s="15"/>
      <c r="I233" s="15"/>
      <c r="J233" s="15"/>
    </row>
    <row r="234" spans="5:10" s="14" customFormat="1" hidden="1" x14ac:dyDescent="0.2">
      <c r="E234" s="15"/>
      <c r="F234" s="15"/>
      <c r="G234" s="15"/>
      <c r="H234" s="15"/>
      <c r="I234" s="15"/>
      <c r="J234" s="15"/>
    </row>
    <row r="235" spans="5:10" s="14" customFormat="1" hidden="1" x14ac:dyDescent="0.2">
      <c r="E235" s="15"/>
      <c r="F235" s="15"/>
      <c r="G235" s="15"/>
      <c r="H235" s="15"/>
      <c r="I235" s="15"/>
      <c r="J235" s="15"/>
    </row>
    <row r="236" spans="5:10" s="14" customFormat="1" hidden="1" x14ac:dyDescent="0.2">
      <c r="E236" s="15"/>
      <c r="F236" s="15"/>
      <c r="G236" s="15"/>
      <c r="H236" s="15"/>
      <c r="I236" s="15"/>
      <c r="J236" s="15"/>
    </row>
    <row r="237" spans="5:10" s="14" customFormat="1" hidden="1" x14ac:dyDescent="0.2">
      <c r="E237" s="15"/>
      <c r="F237" s="15"/>
      <c r="G237" s="15"/>
      <c r="H237" s="15"/>
      <c r="I237" s="15"/>
      <c r="J237" s="15"/>
    </row>
    <row r="238" spans="5:10" s="14" customFormat="1" hidden="1" x14ac:dyDescent="0.2">
      <c r="E238" s="15"/>
      <c r="F238" s="15"/>
      <c r="G238" s="15"/>
      <c r="H238" s="15"/>
      <c r="I238" s="15"/>
      <c r="J238" s="15"/>
    </row>
    <row r="239" spans="5:10" s="14" customFormat="1" hidden="1" x14ac:dyDescent="0.2">
      <c r="E239" s="15"/>
      <c r="F239" s="15"/>
      <c r="G239" s="15"/>
      <c r="H239" s="15"/>
      <c r="I239" s="15"/>
      <c r="J239" s="15"/>
    </row>
    <row r="240" spans="5:10" s="14" customFormat="1" hidden="1" x14ac:dyDescent="0.2">
      <c r="E240" s="15"/>
      <c r="F240" s="15"/>
      <c r="G240" s="15"/>
      <c r="H240" s="15"/>
      <c r="I240" s="15"/>
      <c r="J240" s="15"/>
    </row>
    <row r="241" spans="5:10" s="14" customFormat="1" hidden="1" x14ac:dyDescent="0.2">
      <c r="E241" s="15"/>
      <c r="F241" s="15"/>
      <c r="G241" s="15"/>
      <c r="H241" s="15"/>
      <c r="I241" s="15"/>
      <c r="J241" s="15"/>
    </row>
    <row r="242" spans="5:10" s="14" customFormat="1" hidden="1" x14ac:dyDescent="0.2">
      <c r="E242" s="15"/>
      <c r="F242" s="15"/>
      <c r="G242" s="15"/>
      <c r="H242" s="15"/>
      <c r="I242" s="15"/>
      <c r="J242" s="15"/>
    </row>
    <row r="243" spans="5:10" s="14" customFormat="1" hidden="1" x14ac:dyDescent="0.2">
      <c r="E243" s="15"/>
      <c r="F243" s="15"/>
      <c r="G243" s="15"/>
      <c r="H243" s="15"/>
      <c r="I243" s="15"/>
      <c r="J243" s="15"/>
    </row>
    <row r="244" spans="5:10" s="14" customFormat="1" hidden="1" x14ac:dyDescent="0.2">
      <c r="E244" s="15"/>
      <c r="F244" s="15"/>
      <c r="G244" s="15"/>
      <c r="H244" s="15"/>
      <c r="I244" s="15"/>
      <c r="J244" s="15"/>
    </row>
    <row r="245" spans="5:10" s="14" customFormat="1" hidden="1" x14ac:dyDescent="0.2">
      <c r="E245" s="15"/>
      <c r="F245" s="15"/>
      <c r="G245" s="15"/>
      <c r="H245" s="15"/>
      <c r="I245" s="15"/>
      <c r="J245" s="15"/>
    </row>
    <row r="246" spans="5:10" s="14" customFormat="1" hidden="1" x14ac:dyDescent="0.2">
      <c r="E246" s="15"/>
      <c r="F246" s="15"/>
      <c r="G246" s="15"/>
      <c r="H246" s="15"/>
      <c r="I246" s="15"/>
      <c r="J246" s="15"/>
    </row>
    <row r="247" spans="5:10" s="14" customFormat="1" hidden="1" x14ac:dyDescent="0.2">
      <c r="E247" s="15"/>
      <c r="F247" s="15"/>
      <c r="G247" s="15"/>
      <c r="H247" s="15"/>
      <c r="I247" s="15"/>
      <c r="J247" s="15"/>
    </row>
    <row r="248" spans="5:10" s="14" customFormat="1" hidden="1" x14ac:dyDescent="0.2">
      <c r="E248" s="15"/>
      <c r="F248" s="15"/>
      <c r="G248" s="15"/>
      <c r="H248" s="15"/>
      <c r="I248" s="15"/>
      <c r="J248" s="15"/>
    </row>
    <row r="249" spans="5:10" s="14" customFormat="1" hidden="1" x14ac:dyDescent="0.2">
      <c r="E249" s="15"/>
      <c r="F249" s="15"/>
      <c r="G249" s="15"/>
      <c r="H249" s="15"/>
      <c r="I249" s="15"/>
      <c r="J249" s="15"/>
    </row>
    <row r="250" spans="5:10" s="14" customFormat="1" hidden="1" x14ac:dyDescent="0.2">
      <c r="E250" s="15"/>
      <c r="F250" s="15"/>
      <c r="G250" s="15"/>
      <c r="H250" s="15"/>
      <c r="I250" s="15"/>
      <c r="J250" s="15"/>
    </row>
    <row r="251" spans="5:10" s="14" customFormat="1" hidden="1" x14ac:dyDescent="0.2">
      <c r="E251" s="15"/>
      <c r="F251" s="15"/>
      <c r="G251" s="15"/>
      <c r="H251" s="15"/>
      <c r="I251" s="15"/>
      <c r="J251" s="15"/>
    </row>
    <row r="252" spans="5:10" s="14" customFormat="1" hidden="1" x14ac:dyDescent="0.2">
      <c r="E252" s="15"/>
      <c r="F252" s="15"/>
      <c r="G252" s="15"/>
      <c r="H252" s="15"/>
      <c r="I252" s="15"/>
      <c r="J252" s="15"/>
    </row>
    <row r="253" spans="5:10" s="14" customFormat="1" hidden="1" x14ac:dyDescent="0.2">
      <c r="E253" s="15"/>
      <c r="F253" s="15"/>
      <c r="G253" s="15"/>
      <c r="H253" s="15"/>
      <c r="I253" s="15"/>
      <c r="J253" s="15"/>
    </row>
    <row r="254" spans="5:10" s="14" customFormat="1" hidden="1" x14ac:dyDescent="0.2">
      <c r="E254" s="15"/>
      <c r="F254" s="15"/>
      <c r="G254" s="15"/>
      <c r="H254" s="15"/>
      <c r="I254" s="15"/>
      <c r="J254" s="15"/>
    </row>
    <row r="255" spans="5:10" s="14" customFormat="1" hidden="1" x14ac:dyDescent="0.2">
      <c r="E255" s="15"/>
      <c r="F255" s="15"/>
      <c r="G255" s="15"/>
      <c r="H255" s="15"/>
      <c r="I255" s="15"/>
      <c r="J255" s="15"/>
    </row>
    <row r="256" spans="5:10" s="14" customFormat="1" hidden="1" x14ac:dyDescent="0.2">
      <c r="E256" s="15"/>
      <c r="F256" s="15"/>
      <c r="G256" s="15"/>
      <c r="H256" s="15"/>
      <c r="I256" s="15"/>
      <c r="J256" s="15"/>
    </row>
    <row r="257" spans="5:10" s="14" customFormat="1" hidden="1" x14ac:dyDescent="0.2">
      <c r="E257" s="15"/>
      <c r="F257" s="15"/>
      <c r="G257" s="15"/>
      <c r="H257" s="15"/>
      <c r="I257" s="15"/>
      <c r="J257" s="15"/>
    </row>
    <row r="258" spans="5:10" s="14" customFormat="1" hidden="1" x14ac:dyDescent="0.2">
      <c r="E258" s="15"/>
      <c r="F258" s="15"/>
      <c r="G258" s="15"/>
      <c r="H258" s="15"/>
      <c r="I258" s="15"/>
      <c r="J258" s="15"/>
    </row>
    <row r="259" spans="5:10" s="14" customFormat="1" hidden="1" x14ac:dyDescent="0.2">
      <c r="E259" s="15"/>
      <c r="F259" s="15"/>
      <c r="G259" s="15"/>
      <c r="H259" s="15"/>
      <c r="I259" s="15"/>
      <c r="J259" s="15"/>
    </row>
    <row r="260" spans="5:10" s="14" customFormat="1" hidden="1" x14ac:dyDescent="0.2">
      <c r="E260" s="15"/>
      <c r="F260" s="15"/>
      <c r="G260" s="15"/>
      <c r="H260" s="15"/>
      <c r="I260" s="15"/>
      <c r="J260" s="15"/>
    </row>
    <row r="261" spans="5:10" s="14" customFormat="1" hidden="1" x14ac:dyDescent="0.2">
      <c r="E261" s="15"/>
      <c r="F261" s="15"/>
      <c r="G261" s="15"/>
      <c r="H261" s="15"/>
      <c r="I261" s="15"/>
      <c r="J261" s="15"/>
    </row>
    <row r="262" spans="5:10" s="14" customFormat="1" hidden="1" x14ac:dyDescent="0.2">
      <c r="E262" s="15"/>
      <c r="F262" s="15"/>
      <c r="G262" s="15"/>
      <c r="H262" s="15"/>
      <c r="I262" s="15"/>
      <c r="J262" s="15"/>
    </row>
    <row r="263" spans="5:10" s="14" customFormat="1" hidden="1" x14ac:dyDescent="0.2">
      <c r="E263" s="15"/>
      <c r="F263" s="15"/>
      <c r="G263" s="15"/>
      <c r="H263" s="15"/>
      <c r="I263" s="15"/>
      <c r="J263" s="15"/>
    </row>
    <row r="264" spans="5:10" s="14" customFormat="1" hidden="1" x14ac:dyDescent="0.2">
      <c r="E264" s="15"/>
      <c r="F264" s="15"/>
      <c r="G264" s="15"/>
      <c r="H264" s="15"/>
      <c r="I264" s="15"/>
      <c r="J264" s="15"/>
    </row>
    <row r="265" spans="5:10" s="14" customFormat="1" hidden="1" x14ac:dyDescent="0.2">
      <c r="E265" s="15"/>
      <c r="F265" s="15"/>
      <c r="G265" s="15"/>
      <c r="H265" s="15"/>
      <c r="I265" s="15"/>
      <c r="J265" s="15"/>
    </row>
    <row r="266" spans="5:10" s="14" customFormat="1" hidden="1" x14ac:dyDescent="0.2">
      <c r="E266" s="15"/>
      <c r="F266" s="15"/>
      <c r="G266" s="15"/>
      <c r="H266" s="15"/>
      <c r="I266" s="15"/>
      <c r="J266" s="15"/>
    </row>
    <row r="267" spans="5:10" s="14" customFormat="1" hidden="1" x14ac:dyDescent="0.2">
      <c r="E267" s="15"/>
      <c r="F267" s="15"/>
      <c r="G267" s="15"/>
      <c r="H267" s="15"/>
      <c r="I267" s="15"/>
      <c r="J267" s="15"/>
    </row>
    <row r="268" spans="5:10" s="14" customFormat="1" hidden="1" x14ac:dyDescent="0.2">
      <c r="E268" s="15"/>
      <c r="F268" s="15"/>
      <c r="G268" s="15"/>
      <c r="H268" s="15"/>
      <c r="I268" s="15"/>
      <c r="J268" s="15"/>
    </row>
    <row r="269" spans="5:10" s="14" customFormat="1" hidden="1" x14ac:dyDescent="0.2">
      <c r="E269" s="15"/>
      <c r="F269" s="15"/>
      <c r="G269" s="15"/>
      <c r="H269" s="15"/>
      <c r="I269" s="15"/>
      <c r="J269" s="15"/>
    </row>
    <row r="270" spans="5:10" s="14" customFormat="1" hidden="1" x14ac:dyDescent="0.2">
      <c r="E270" s="15"/>
      <c r="F270" s="15"/>
      <c r="G270" s="15"/>
      <c r="H270" s="15"/>
      <c r="I270" s="15"/>
      <c r="J270" s="15"/>
    </row>
    <row r="271" spans="5:10" s="14" customFormat="1" hidden="1" x14ac:dyDescent="0.2">
      <c r="E271" s="15"/>
      <c r="F271" s="15"/>
      <c r="G271" s="15"/>
      <c r="H271" s="15"/>
      <c r="I271" s="15"/>
      <c r="J271" s="15"/>
    </row>
    <row r="272" spans="5:10" s="14" customFormat="1" hidden="1" x14ac:dyDescent="0.2">
      <c r="E272" s="15"/>
      <c r="F272" s="15"/>
      <c r="G272" s="15"/>
      <c r="H272" s="15"/>
      <c r="I272" s="15"/>
      <c r="J272" s="15"/>
    </row>
    <row r="273" spans="5:10" s="14" customFormat="1" hidden="1" x14ac:dyDescent="0.2">
      <c r="E273" s="15"/>
      <c r="F273" s="15"/>
      <c r="G273" s="15"/>
      <c r="H273" s="15"/>
      <c r="I273" s="15"/>
      <c r="J273" s="15"/>
    </row>
    <row r="274" spans="5:10" s="14" customFormat="1" hidden="1" x14ac:dyDescent="0.2">
      <c r="E274" s="15"/>
      <c r="F274" s="15"/>
      <c r="G274" s="15"/>
      <c r="H274" s="15"/>
      <c r="I274" s="15"/>
      <c r="J274" s="15"/>
    </row>
    <row r="275" spans="5:10" s="14" customFormat="1" hidden="1" x14ac:dyDescent="0.2">
      <c r="E275" s="15"/>
      <c r="F275" s="15"/>
      <c r="G275" s="15"/>
      <c r="H275" s="15"/>
      <c r="I275" s="15"/>
      <c r="J275" s="15"/>
    </row>
    <row r="276" spans="5:10" s="14" customFormat="1" hidden="1" x14ac:dyDescent="0.2">
      <c r="E276" s="15"/>
      <c r="F276" s="15"/>
      <c r="G276" s="15"/>
      <c r="H276" s="15"/>
      <c r="I276" s="15"/>
      <c r="J276" s="15"/>
    </row>
    <row r="277" spans="5:10" s="14" customFormat="1" hidden="1" x14ac:dyDescent="0.2">
      <c r="E277" s="15"/>
      <c r="F277" s="15"/>
      <c r="G277" s="15"/>
      <c r="H277" s="15"/>
      <c r="I277" s="15"/>
      <c r="J277" s="15"/>
    </row>
    <row r="278" spans="5:10" s="14" customFormat="1" hidden="1" x14ac:dyDescent="0.2">
      <c r="E278" s="15"/>
      <c r="F278" s="15"/>
      <c r="G278" s="15"/>
      <c r="H278" s="15"/>
      <c r="I278" s="15"/>
      <c r="J278" s="15"/>
    </row>
    <row r="279" spans="5:10" s="14" customFormat="1" hidden="1" x14ac:dyDescent="0.2">
      <c r="E279" s="15"/>
      <c r="F279" s="15"/>
      <c r="G279" s="15"/>
      <c r="H279" s="15"/>
      <c r="I279" s="15"/>
      <c r="J279" s="15"/>
    </row>
    <row r="280" spans="5:10" s="14" customFormat="1" hidden="1" x14ac:dyDescent="0.2">
      <c r="E280" s="15"/>
      <c r="F280" s="15"/>
      <c r="G280" s="15"/>
      <c r="H280" s="15"/>
      <c r="I280" s="15"/>
      <c r="J280" s="15"/>
    </row>
    <row r="281" spans="5:10" s="14" customFormat="1" hidden="1" x14ac:dyDescent="0.2">
      <c r="E281" s="15"/>
      <c r="F281" s="15"/>
      <c r="G281" s="15"/>
      <c r="H281" s="15"/>
      <c r="I281" s="15"/>
      <c r="J281" s="15"/>
    </row>
    <row r="282" spans="5:10" s="14" customFormat="1" hidden="1" x14ac:dyDescent="0.2">
      <c r="E282" s="15"/>
      <c r="F282" s="15"/>
      <c r="G282" s="15"/>
      <c r="H282" s="15"/>
      <c r="I282" s="15"/>
      <c r="J282" s="15"/>
    </row>
    <row r="283" spans="5:10" s="14" customFormat="1" hidden="1" x14ac:dyDescent="0.2">
      <c r="E283" s="15"/>
      <c r="F283" s="15"/>
      <c r="G283" s="15"/>
      <c r="H283" s="15"/>
      <c r="I283" s="15"/>
      <c r="J283" s="15"/>
    </row>
    <row r="284" spans="5:10" s="14" customFormat="1" hidden="1" x14ac:dyDescent="0.2">
      <c r="E284" s="15"/>
      <c r="F284" s="15"/>
      <c r="G284" s="15"/>
      <c r="H284" s="15"/>
      <c r="I284" s="15"/>
      <c r="J284" s="15"/>
    </row>
    <row r="285" spans="5:10" s="14" customFormat="1" hidden="1" x14ac:dyDescent="0.2">
      <c r="E285" s="15"/>
      <c r="F285" s="15"/>
      <c r="G285" s="15"/>
      <c r="H285" s="15"/>
      <c r="I285" s="15"/>
      <c r="J285" s="15"/>
    </row>
    <row r="286" spans="5:10" s="14" customFormat="1" hidden="1" x14ac:dyDescent="0.2">
      <c r="E286" s="15"/>
      <c r="F286" s="15"/>
      <c r="G286" s="15"/>
      <c r="H286" s="15"/>
      <c r="I286" s="15"/>
      <c r="J286" s="15"/>
    </row>
    <row r="287" spans="5:10" s="14" customFormat="1" hidden="1" x14ac:dyDescent="0.2">
      <c r="E287" s="15"/>
      <c r="F287" s="15"/>
      <c r="G287" s="15"/>
      <c r="H287" s="15"/>
      <c r="I287" s="15"/>
      <c r="J287" s="15"/>
    </row>
    <row r="288" spans="5:10" s="14" customFormat="1" hidden="1" x14ac:dyDescent="0.2">
      <c r="E288" s="15"/>
      <c r="F288" s="15"/>
      <c r="G288" s="15"/>
      <c r="H288" s="15"/>
      <c r="I288" s="15"/>
      <c r="J288" s="15"/>
    </row>
    <row r="289" spans="5:10" s="14" customFormat="1" hidden="1" x14ac:dyDescent="0.2">
      <c r="E289" s="15"/>
      <c r="F289" s="15"/>
      <c r="G289" s="15"/>
      <c r="H289" s="15"/>
      <c r="I289" s="15"/>
      <c r="J289" s="15"/>
    </row>
    <row r="290" spans="5:10" s="14" customFormat="1" hidden="1" x14ac:dyDescent="0.2">
      <c r="E290" s="15"/>
      <c r="F290" s="15"/>
      <c r="G290" s="15"/>
      <c r="H290" s="15"/>
      <c r="I290" s="15"/>
      <c r="J290" s="15"/>
    </row>
    <row r="291" spans="5:10" s="14" customFormat="1" hidden="1" x14ac:dyDescent="0.2">
      <c r="E291" s="15"/>
      <c r="F291" s="15"/>
      <c r="G291" s="15"/>
      <c r="H291" s="15"/>
      <c r="I291" s="15"/>
      <c r="J291" s="15"/>
    </row>
    <row r="292" spans="5:10" s="14" customFormat="1" hidden="1" x14ac:dyDescent="0.2">
      <c r="E292" s="15"/>
      <c r="F292" s="15"/>
      <c r="G292" s="15"/>
      <c r="H292" s="15"/>
      <c r="I292" s="15"/>
      <c r="J292" s="15"/>
    </row>
    <row r="293" spans="5:10" s="14" customFormat="1" hidden="1" x14ac:dyDescent="0.2">
      <c r="E293" s="15"/>
      <c r="F293" s="15"/>
      <c r="G293" s="15"/>
      <c r="H293" s="15"/>
      <c r="I293" s="15"/>
      <c r="J293" s="15"/>
    </row>
    <row r="294" spans="5:10" s="14" customFormat="1" hidden="1" x14ac:dyDescent="0.2">
      <c r="E294" s="15"/>
      <c r="F294" s="15"/>
      <c r="G294" s="15"/>
      <c r="H294" s="15"/>
      <c r="I294" s="15"/>
      <c r="J294" s="15"/>
    </row>
    <row r="295" spans="5:10" s="14" customFormat="1" hidden="1" x14ac:dyDescent="0.2">
      <c r="E295" s="15"/>
      <c r="F295" s="15"/>
      <c r="G295" s="15"/>
      <c r="H295" s="15"/>
      <c r="I295" s="15"/>
      <c r="J295" s="15"/>
    </row>
    <row r="296" spans="5:10" s="14" customFormat="1" hidden="1" x14ac:dyDescent="0.2">
      <c r="E296" s="15"/>
      <c r="F296" s="15"/>
      <c r="G296" s="15"/>
      <c r="H296" s="15"/>
      <c r="I296" s="15"/>
      <c r="J296" s="15"/>
    </row>
    <row r="297" spans="5:10" s="14" customFormat="1" hidden="1" x14ac:dyDescent="0.2">
      <c r="E297" s="15"/>
      <c r="F297" s="15"/>
      <c r="G297" s="15"/>
      <c r="H297" s="15"/>
      <c r="I297" s="15"/>
      <c r="J297" s="15"/>
    </row>
    <row r="298" spans="5:10" s="14" customFormat="1" hidden="1" x14ac:dyDescent="0.2">
      <c r="E298" s="15"/>
      <c r="F298" s="15"/>
      <c r="G298" s="15"/>
      <c r="H298" s="15"/>
      <c r="I298" s="15"/>
      <c r="J298" s="15"/>
    </row>
    <row r="299" spans="5:10" s="14" customFormat="1" hidden="1" x14ac:dyDescent="0.2">
      <c r="E299" s="15"/>
      <c r="F299" s="15"/>
      <c r="G299" s="15"/>
      <c r="H299" s="15"/>
      <c r="I299" s="15"/>
      <c r="J299" s="15"/>
    </row>
    <row r="300" spans="5:10" s="14" customFormat="1" hidden="1" x14ac:dyDescent="0.2">
      <c r="E300" s="15"/>
      <c r="F300" s="15"/>
      <c r="G300" s="15"/>
      <c r="H300" s="15"/>
      <c r="I300" s="15"/>
      <c r="J300" s="15"/>
    </row>
    <row r="301" spans="5:10" s="14" customFormat="1" hidden="1" x14ac:dyDescent="0.2">
      <c r="E301" s="15"/>
      <c r="F301" s="15"/>
      <c r="G301" s="15"/>
      <c r="H301" s="15"/>
      <c r="I301" s="15"/>
      <c r="J301" s="15"/>
    </row>
    <row r="302" spans="5:10" s="14" customFormat="1" hidden="1" x14ac:dyDescent="0.2">
      <c r="E302" s="15"/>
      <c r="F302" s="15"/>
      <c r="G302" s="15"/>
      <c r="H302" s="15"/>
      <c r="I302" s="15"/>
      <c r="J302" s="15"/>
    </row>
    <row r="303" spans="5:10" s="14" customFormat="1" hidden="1" x14ac:dyDescent="0.2">
      <c r="E303" s="15"/>
      <c r="F303" s="15"/>
      <c r="G303" s="15"/>
      <c r="H303" s="15"/>
      <c r="I303" s="15"/>
      <c r="J303" s="15"/>
    </row>
    <row r="304" spans="5:10" s="14" customFormat="1" hidden="1" x14ac:dyDescent="0.2">
      <c r="E304" s="15"/>
      <c r="F304" s="15"/>
      <c r="G304" s="15"/>
      <c r="H304" s="15"/>
      <c r="I304" s="15"/>
      <c r="J304" s="15"/>
    </row>
    <row r="305" spans="5:10" s="14" customFormat="1" hidden="1" x14ac:dyDescent="0.2">
      <c r="E305" s="15"/>
      <c r="F305" s="15"/>
      <c r="G305" s="15"/>
      <c r="H305" s="15"/>
      <c r="I305" s="15"/>
      <c r="J305" s="15"/>
    </row>
    <row r="306" spans="5:10" s="14" customFormat="1" hidden="1" x14ac:dyDescent="0.2">
      <c r="E306" s="15"/>
      <c r="F306" s="15"/>
      <c r="G306" s="15"/>
      <c r="H306" s="15"/>
      <c r="I306" s="15"/>
      <c r="J306" s="15"/>
    </row>
    <row r="307" spans="5:10" s="14" customFormat="1" hidden="1" x14ac:dyDescent="0.2">
      <c r="E307" s="15"/>
      <c r="F307" s="15"/>
      <c r="G307" s="15"/>
      <c r="H307" s="15"/>
      <c r="I307" s="15"/>
      <c r="J307" s="15"/>
    </row>
    <row r="308" spans="5:10" s="14" customFormat="1" hidden="1" x14ac:dyDescent="0.2">
      <c r="E308" s="15"/>
      <c r="F308" s="15"/>
      <c r="G308" s="15"/>
      <c r="H308" s="15"/>
      <c r="I308" s="15"/>
      <c r="J308" s="15"/>
    </row>
    <row r="309" spans="5:10" s="14" customFormat="1" hidden="1" x14ac:dyDescent="0.2">
      <c r="E309" s="15"/>
      <c r="F309" s="15"/>
      <c r="G309" s="15"/>
      <c r="H309" s="15"/>
      <c r="I309" s="15"/>
      <c r="J309" s="15"/>
    </row>
    <row r="310" spans="5:10" s="14" customFormat="1" hidden="1" x14ac:dyDescent="0.2">
      <c r="E310" s="15"/>
      <c r="F310" s="15"/>
      <c r="G310" s="15"/>
      <c r="H310" s="15"/>
      <c r="I310" s="15"/>
      <c r="J310" s="15"/>
    </row>
    <row r="311" spans="5:10" s="14" customFormat="1" hidden="1" x14ac:dyDescent="0.2">
      <c r="E311" s="15"/>
      <c r="F311" s="15"/>
      <c r="G311" s="15"/>
      <c r="H311" s="15"/>
      <c r="I311" s="15"/>
      <c r="J311" s="15"/>
    </row>
    <row r="312" spans="5:10" s="14" customFormat="1" hidden="1" x14ac:dyDescent="0.2">
      <c r="E312" s="15"/>
      <c r="F312" s="15"/>
      <c r="G312" s="15"/>
      <c r="H312" s="15"/>
      <c r="I312" s="15"/>
      <c r="J312" s="15"/>
    </row>
    <row r="313" spans="5:10" s="14" customFormat="1" hidden="1" x14ac:dyDescent="0.2">
      <c r="E313" s="15"/>
      <c r="F313" s="15"/>
      <c r="G313" s="15"/>
      <c r="H313" s="15"/>
      <c r="I313" s="15"/>
      <c r="J313" s="15"/>
    </row>
    <row r="314" spans="5:10" s="14" customFormat="1" hidden="1" x14ac:dyDescent="0.2">
      <c r="E314" s="15"/>
      <c r="F314" s="15"/>
      <c r="G314" s="15"/>
      <c r="H314" s="15"/>
      <c r="I314" s="15"/>
      <c r="J314" s="15"/>
    </row>
    <row r="315" spans="5:10" s="14" customFormat="1" hidden="1" x14ac:dyDescent="0.2">
      <c r="E315" s="15"/>
      <c r="F315" s="15"/>
      <c r="G315" s="15"/>
      <c r="H315" s="15"/>
      <c r="I315" s="15"/>
      <c r="J315" s="15"/>
    </row>
    <row r="316" spans="5:10" s="14" customFormat="1" hidden="1" x14ac:dyDescent="0.2">
      <c r="E316" s="15"/>
      <c r="F316" s="15"/>
      <c r="G316" s="15"/>
      <c r="H316" s="15"/>
      <c r="I316" s="15"/>
      <c r="J316" s="15"/>
    </row>
    <row r="317" spans="5:10" s="14" customFormat="1" hidden="1" x14ac:dyDescent="0.2">
      <c r="E317" s="15"/>
      <c r="F317" s="15"/>
      <c r="G317" s="15"/>
      <c r="H317" s="15"/>
      <c r="I317" s="15"/>
      <c r="J317" s="15"/>
    </row>
    <row r="318" spans="5:10" s="14" customFormat="1" hidden="1" x14ac:dyDescent="0.2">
      <c r="E318" s="15"/>
      <c r="F318" s="15"/>
      <c r="G318" s="15"/>
      <c r="H318" s="15"/>
      <c r="I318" s="15"/>
      <c r="J318" s="15"/>
    </row>
    <row r="319" spans="5:10" s="14" customFormat="1" hidden="1" x14ac:dyDescent="0.2">
      <c r="E319" s="15"/>
      <c r="F319" s="15"/>
      <c r="G319" s="15"/>
      <c r="H319" s="15"/>
      <c r="I319" s="15"/>
      <c r="J319" s="15"/>
    </row>
    <row r="320" spans="5:10" s="14" customFormat="1" hidden="1" x14ac:dyDescent="0.2">
      <c r="E320" s="15"/>
      <c r="F320" s="15"/>
      <c r="G320" s="15"/>
      <c r="H320" s="15"/>
      <c r="I320" s="15"/>
      <c r="J320" s="15"/>
    </row>
    <row r="321" spans="5:10" s="14" customFormat="1" hidden="1" x14ac:dyDescent="0.2">
      <c r="E321" s="15"/>
      <c r="F321" s="15"/>
      <c r="G321" s="15"/>
      <c r="H321" s="15"/>
      <c r="I321" s="15"/>
      <c r="J321" s="15"/>
    </row>
    <row r="322" spans="5:10" s="14" customFormat="1" hidden="1" x14ac:dyDescent="0.2">
      <c r="E322" s="15"/>
      <c r="F322" s="15"/>
      <c r="G322" s="15"/>
      <c r="H322" s="15"/>
      <c r="I322" s="15"/>
      <c r="J322" s="15"/>
    </row>
    <row r="323" spans="5:10" s="14" customFormat="1" hidden="1" x14ac:dyDescent="0.2">
      <c r="E323" s="15"/>
      <c r="F323" s="15"/>
      <c r="G323" s="15"/>
      <c r="H323" s="15"/>
      <c r="I323" s="15"/>
      <c r="J323" s="15"/>
    </row>
    <row r="324" spans="5:10" s="14" customFormat="1" hidden="1" x14ac:dyDescent="0.2">
      <c r="E324" s="15"/>
      <c r="F324" s="15"/>
      <c r="G324" s="15"/>
      <c r="H324" s="15"/>
      <c r="I324" s="15"/>
      <c r="J324" s="15"/>
    </row>
    <row r="325" spans="5:10" s="14" customFormat="1" hidden="1" x14ac:dyDescent="0.2">
      <c r="E325" s="15"/>
      <c r="F325" s="15"/>
      <c r="G325" s="15"/>
      <c r="H325" s="15"/>
      <c r="I325" s="15"/>
      <c r="J325" s="15"/>
    </row>
    <row r="326" spans="5:10" s="14" customFormat="1" hidden="1" x14ac:dyDescent="0.2">
      <c r="E326" s="15"/>
      <c r="F326" s="15"/>
      <c r="G326" s="15"/>
      <c r="H326" s="15"/>
      <c r="I326" s="15"/>
      <c r="J326" s="15"/>
    </row>
    <row r="327" spans="5:10" s="14" customFormat="1" hidden="1" x14ac:dyDescent="0.2">
      <c r="E327" s="15"/>
      <c r="F327" s="15"/>
      <c r="G327" s="15"/>
      <c r="H327" s="15"/>
      <c r="I327" s="15"/>
      <c r="J327" s="15"/>
    </row>
    <row r="328" spans="5:10" s="14" customFormat="1" hidden="1" x14ac:dyDescent="0.2">
      <c r="E328" s="15"/>
      <c r="F328" s="15"/>
      <c r="G328" s="15"/>
      <c r="H328" s="15"/>
      <c r="I328" s="15"/>
      <c r="J328" s="15"/>
    </row>
    <row r="329" spans="5:10" s="14" customFormat="1" hidden="1" x14ac:dyDescent="0.2">
      <c r="E329" s="15"/>
      <c r="F329" s="15"/>
      <c r="G329" s="15"/>
      <c r="H329" s="15"/>
      <c r="I329" s="15"/>
      <c r="J329" s="15"/>
    </row>
    <row r="330" spans="5:10" s="14" customFormat="1" hidden="1" x14ac:dyDescent="0.2">
      <c r="E330" s="15"/>
      <c r="F330" s="15"/>
      <c r="G330" s="15"/>
      <c r="H330" s="15"/>
      <c r="I330" s="15"/>
      <c r="J330" s="15"/>
    </row>
    <row r="331" spans="5:10" s="14" customFormat="1" hidden="1" x14ac:dyDescent="0.2">
      <c r="E331" s="15"/>
      <c r="F331" s="15"/>
      <c r="G331" s="15"/>
      <c r="H331" s="15"/>
      <c r="I331" s="15"/>
      <c r="J331" s="15"/>
    </row>
    <row r="332" spans="5:10" s="14" customFormat="1" hidden="1" x14ac:dyDescent="0.2">
      <c r="E332" s="15"/>
      <c r="F332" s="15"/>
      <c r="G332" s="15"/>
      <c r="H332" s="15"/>
      <c r="I332" s="15"/>
      <c r="J332" s="15"/>
    </row>
    <row r="333" spans="5:10" s="14" customFormat="1" hidden="1" x14ac:dyDescent="0.2">
      <c r="E333" s="15"/>
      <c r="F333" s="15"/>
      <c r="G333" s="15"/>
      <c r="H333" s="15"/>
      <c r="I333" s="15"/>
      <c r="J333" s="15"/>
    </row>
    <row r="334" spans="5:10" s="14" customFormat="1" hidden="1" x14ac:dyDescent="0.2">
      <c r="E334" s="15"/>
      <c r="F334" s="15"/>
      <c r="G334" s="15"/>
      <c r="H334" s="15"/>
      <c r="I334" s="15"/>
      <c r="J334" s="15"/>
    </row>
    <row r="335" spans="5:10" s="14" customFormat="1" hidden="1" x14ac:dyDescent="0.2">
      <c r="E335" s="15"/>
      <c r="F335" s="15"/>
      <c r="G335" s="15"/>
      <c r="H335" s="15"/>
      <c r="I335" s="15"/>
      <c r="J335" s="15"/>
    </row>
    <row r="336" spans="5:10" s="14" customFormat="1" hidden="1" x14ac:dyDescent="0.2">
      <c r="E336" s="15"/>
      <c r="F336" s="15"/>
      <c r="G336" s="15"/>
      <c r="H336" s="15"/>
      <c r="I336" s="15"/>
      <c r="J336" s="15"/>
    </row>
    <row r="337" spans="1:12" hidden="1" x14ac:dyDescent="0.2">
      <c r="A337" s="14"/>
      <c r="B337" s="14"/>
      <c r="C337" s="14"/>
      <c r="D337" s="14"/>
      <c r="E337" s="15"/>
      <c r="F337" s="15"/>
      <c r="G337" s="15"/>
      <c r="H337" s="15"/>
      <c r="I337" s="15"/>
      <c r="J337" s="15"/>
      <c r="K337" s="14"/>
      <c r="L337" s="14"/>
    </row>
    <row r="338" spans="1:12" hidden="1" x14ac:dyDescent="0.2">
      <c r="A338" s="14"/>
      <c r="B338" s="14"/>
      <c r="C338" s="14"/>
      <c r="D338" s="14"/>
      <c r="E338" s="15"/>
      <c r="F338" s="15"/>
      <c r="G338" s="15"/>
      <c r="H338" s="15"/>
      <c r="I338" s="15"/>
      <c r="J338" s="15"/>
      <c r="K338" s="14"/>
      <c r="L338" s="14"/>
    </row>
    <row r="339" spans="1:12" hidden="1" x14ac:dyDescent="0.2">
      <c r="A339" s="14"/>
      <c r="B339" s="14"/>
      <c r="C339" s="14"/>
      <c r="D339" s="14"/>
      <c r="E339" s="15"/>
      <c r="F339" s="15"/>
      <c r="G339" s="15"/>
      <c r="H339" s="15"/>
      <c r="I339" s="15"/>
      <c r="J339" s="15"/>
      <c r="K339" s="14"/>
      <c r="L339" s="14"/>
    </row>
    <row r="340" spans="1:12" hidden="1" x14ac:dyDescent="0.2">
      <c r="A340" s="14"/>
      <c r="B340" s="14"/>
      <c r="C340" s="14"/>
      <c r="D340" s="14"/>
      <c r="E340" s="15"/>
      <c r="F340" s="15"/>
      <c r="G340" s="15"/>
      <c r="H340" s="15"/>
      <c r="I340" s="15"/>
      <c r="J340" s="15"/>
      <c r="K340" s="14"/>
      <c r="L340" s="14"/>
    </row>
    <row r="341" spans="1:12" hidden="1" x14ac:dyDescent="0.2">
      <c r="A341" s="14"/>
      <c r="B341" s="14"/>
      <c r="C341" s="14"/>
      <c r="D341" s="14"/>
      <c r="E341" s="15"/>
      <c r="F341" s="15"/>
      <c r="G341" s="15"/>
      <c r="H341" s="15"/>
      <c r="I341" s="15"/>
      <c r="J341" s="15"/>
      <c r="K341" s="14"/>
      <c r="L341" s="14"/>
    </row>
    <row r="342" spans="1:12" hidden="1" x14ac:dyDescent="0.2">
      <c r="A342" s="14"/>
      <c r="B342" s="14"/>
      <c r="C342" s="14"/>
      <c r="D342" s="14"/>
      <c r="E342" s="15"/>
      <c r="F342" s="15"/>
      <c r="G342" s="15"/>
      <c r="H342" s="15"/>
      <c r="I342" s="15"/>
      <c r="J342" s="15"/>
      <c r="K342" s="14"/>
      <c r="L342" s="14"/>
    </row>
    <row r="343" spans="1:12" hidden="1" x14ac:dyDescent="0.2">
      <c r="A343" s="14"/>
      <c r="B343" s="14"/>
      <c r="C343" s="14"/>
      <c r="D343" s="14"/>
      <c r="E343" s="15"/>
      <c r="F343" s="15"/>
      <c r="G343" s="15"/>
      <c r="H343" s="15"/>
      <c r="I343" s="15"/>
      <c r="J343" s="15"/>
      <c r="K343" s="14"/>
      <c r="L343" s="14"/>
    </row>
    <row r="344" spans="1:12" hidden="1" x14ac:dyDescent="0.2">
      <c r="A344" s="14"/>
      <c r="B344" s="14"/>
      <c r="C344" s="14"/>
      <c r="D344" s="14"/>
      <c r="E344" s="15"/>
      <c r="F344" s="15"/>
      <c r="G344" s="15"/>
      <c r="H344" s="15"/>
      <c r="I344" s="15"/>
      <c r="J344" s="15"/>
      <c r="K344" s="14"/>
      <c r="L344" s="14"/>
    </row>
    <row r="345" spans="1:12" hidden="1" x14ac:dyDescent="0.2">
      <c r="A345" s="14"/>
      <c r="B345" s="14"/>
      <c r="C345" s="14"/>
      <c r="D345" s="14"/>
      <c r="E345" s="15"/>
      <c r="F345" s="15"/>
      <c r="G345" s="15"/>
      <c r="H345" s="15"/>
      <c r="I345" s="15"/>
      <c r="J345" s="15"/>
      <c r="K345" s="14"/>
      <c r="L345" s="14"/>
    </row>
    <row r="346" spans="1:12" hidden="1" x14ac:dyDescent="0.2">
      <c r="A346" s="14"/>
      <c r="B346" s="14"/>
      <c r="C346" s="14"/>
      <c r="D346" s="14"/>
      <c r="E346" s="15"/>
      <c r="F346" s="15"/>
      <c r="G346" s="15"/>
      <c r="H346" s="15"/>
      <c r="I346" s="15"/>
      <c r="J346" s="15"/>
      <c r="K346" s="14"/>
      <c r="L346" s="14"/>
    </row>
    <row r="347" spans="1:12" hidden="1" x14ac:dyDescent="0.2">
      <c r="A347" s="14"/>
      <c r="B347" s="14"/>
      <c r="C347" s="14"/>
      <c r="D347" s="14"/>
      <c r="E347" s="15"/>
      <c r="F347" s="15"/>
      <c r="G347" s="15"/>
      <c r="H347" s="15"/>
      <c r="I347" s="15"/>
      <c r="J347" s="15"/>
      <c r="K347" s="14"/>
      <c r="L347" s="14"/>
    </row>
    <row r="488" x14ac:dyDescent="0.2"/>
    <row r="489" x14ac:dyDescent="0.2"/>
  </sheetData>
  <sheetProtection algorithmName="SHA-512" hashValue="HidojnToAcVMP8BIFzBGQd1r0xEIG3xYEFvTCrr4EYv2QcxVOuIJekXxL7CtN0fjjfVQ4jNPhKPlRMQwU5H3ag==" saltValue="4xGOxxYeDjHsd/LlONA1oA==" spinCount="100000" sheet="1" selectLockedCells="1"/>
  <mergeCells count="43">
    <mergeCell ref="B35:C35"/>
    <mergeCell ref="C20:C21"/>
    <mergeCell ref="D20:D21"/>
    <mergeCell ref="I24:J24"/>
    <mergeCell ref="I25:J25"/>
    <mergeCell ref="I26:J26"/>
    <mergeCell ref="I27:J27"/>
    <mergeCell ref="I28:J28"/>
    <mergeCell ref="I29:J29"/>
    <mergeCell ref="I30:J30"/>
    <mergeCell ref="I31:J31"/>
    <mergeCell ref="I32:J32"/>
    <mergeCell ref="F20:F21"/>
    <mergeCell ref="D35:L40"/>
    <mergeCell ref="I22:J22"/>
    <mergeCell ref="I23:J23"/>
    <mergeCell ref="I5:J5"/>
    <mergeCell ref="I11:J11"/>
    <mergeCell ref="I14:J14"/>
    <mergeCell ref="G5:H5"/>
    <mergeCell ref="G7:H7"/>
    <mergeCell ref="I9:J9"/>
    <mergeCell ref="G13:H13"/>
    <mergeCell ref="I13:J13"/>
    <mergeCell ref="G11:H11"/>
    <mergeCell ref="G14:H14"/>
    <mergeCell ref="G9:H9"/>
    <mergeCell ref="G6:H6"/>
    <mergeCell ref="I6:J6"/>
    <mergeCell ref="G8:H8"/>
    <mergeCell ref="C32:D32"/>
    <mergeCell ref="D5:E5"/>
    <mergeCell ref="D11:E11"/>
    <mergeCell ref="D14:E14"/>
    <mergeCell ref="C9:E9"/>
    <mergeCell ref="G20:G21"/>
    <mergeCell ref="I8:J8"/>
    <mergeCell ref="I7:J7"/>
    <mergeCell ref="D7:E7"/>
    <mergeCell ref="D12:E12"/>
    <mergeCell ref="C8:E8"/>
    <mergeCell ref="H20:H21"/>
    <mergeCell ref="I20:J21"/>
  </mergeCells>
  <conditionalFormatting sqref="D35">
    <cfRule type="expression" dxfId="16" priority="1">
      <formula>OR($C$9&lt;&gt;"",#REF!&lt;&gt;"")</formula>
    </cfRule>
  </conditionalFormatting>
  <dataValidations count="3">
    <dataValidation type="textLength" operator="lessThanOrEqual" allowBlank="1" showInputMessage="1" showErrorMessage="1" error="Textlänge auf 3000 Zeichen begrenzt." sqref="D35" xr:uid="{00000000-0002-0000-0300-000000000000}">
      <formula1>3000</formula1>
    </dataValidation>
    <dataValidation type="whole" operator="greaterThanOrEqual" allowBlank="1" showInputMessage="1" showErrorMessage="1" errorTitle="Eingabefehler" error="Eingabe muss eine positive ganze Zahl sein." sqref="I5:I6 D11:D12 K8 D14 K11:K12 I8:I9 J15:J16 I11:I14 K14:K16" xr:uid="{00000000-0002-0000-0300-000001000000}">
      <formula1>0</formula1>
    </dataValidation>
    <dataValidation allowBlank="1" showInputMessage="1" sqref="C22:D31" xr:uid="{00000000-0002-0000-0300-000002000000}"/>
  </dataValidations>
  <hyperlinks>
    <hyperlink ref="L1" location="Inhalt!A1" display="zurück zum Inhaltsverzeichnis" xr:uid="{00000000-0004-0000-0300-000000000000}"/>
    <hyperlink ref="L1" location="'Vorwort &amp; Inhaltsverzeichnis'!C43" display="zurück zum Inhaltsverzeichnis" xr:uid="{00000000-0004-0000-0300-000001000000}"/>
  </hyperlinks>
  <pageMargins left="0.25" right="0.25" top="0.75" bottom="0.75" header="0.3" footer="0.3"/>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pageSetUpPr fitToPage="1"/>
  </sheetPr>
  <dimension ref="A1:R53"/>
  <sheetViews>
    <sheetView showGridLines="0" zoomScale="85" zoomScaleNormal="85" workbookViewId="0">
      <selection activeCell="F20" sqref="F20"/>
    </sheetView>
  </sheetViews>
  <sheetFormatPr baseColWidth="10" defaultColWidth="0" defaultRowHeight="12.75" zeroHeight="1" x14ac:dyDescent="0.2"/>
  <cols>
    <col min="1" max="1" width="1.42578125" style="62" customWidth="1"/>
    <col min="2" max="2" width="5.7109375" style="62" hidden="1" customWidth="1"/>
    <col min="3" max="3" width="37.140625" style="206" customWidth="1"/>
    <col min="4" max="5" width="29" style="206" customWidth="1"/>
    <col min="6" max="7" width="10.7109375" style="207" customWidth="1"/>
    <col min="8" max="8" width="11.42578125" style="207" customWidth="1"/>
    <col min="9" max="9" width="13.7109375" style="207" customWidth="1"/>
    <col min="10" max="11" width="20.7109375" style="206" customWidth="1"/>
    <col min="12" max="12" width="20.7109375" style="62" customWidth="1"/>
    <col min="13" max="13" width="9.140625" style="62" hidden="1" customWidth="1"/>
    <col min="14" max="14" width="10.42578125" style="62" hidden="1" customWidth="1"/>
    <col min="15" max="15" width="9.42578125" style="62" hidden="1" customWidth="1"/>
    <col min="16" max="16" width="8.28515625" style="62" hidden="1" customWidth="1"/>
    <col min="17" max="16384" width="4.42578125" style="62" hidden="1"/>
  </cols>
  <sheetData>
    <row r="1" spans="1:18" x14ac:dyDescent="0.2">
      <c r="A1" s="178"/>
      <c r="B1" s="178"/>
      <c r="C1" s="178"/>
      <c r="D1" s="178"/>
      <c r="E1" s="178"/>
      <c r="F1" s="179"/>
      <c r="G1" s="179"/>
      <c r="H1" s="179"/>
      <c r="I1" s="179"/>
      <c r="J1" s="178"/>
      <c r="K1" s="178"/>
    </row>
    <row r="2" spans="1:18" x14ac:dyDescent="0.2">
      <c r="C2" s="180" t="s">
        <v>161</v>
      </c>
      <c r="D2" s="62"/>
      <c r="E2" s="62"/>
      <c r="F2" s="74"/>
      <c r="G2" s="74"/>
      <c r="H2" s="74"/>
      <c r="I2" s="74"/>
      <c r="J2" s="161" t="s">
        <v>35</v>
      </c>
      <c r="K2" s="62"/>
    </row>
    <row r="3" spans="1:18" x14ac:dyDescent="0.2">
      <c r="C3" s="180"/>
      <c r="D3" s="62"/>
      <c r="E3" s="62"/>
      <c r="F3" s="74"/>
      <c r="G3" s="74"/>
      <c r="H3" s="74"/>
      <c r="I3" s="74"/>
      <c r="J3" s="75"/>
      <c r="K3" s="62"/>
    </row>
    <row r="4" spans="1:18" x14ac:dyDescent="0.2">
      <c r="C4" s="242" t="s">
        <v>128</v>
      </c>
      <c r="D4" s="242"/>
      <c r="E4" s="242"/>
      <c r="F4" s="242"/>
      <c r="G4" s="242"/>
      <c r="H4" s="242"/>
      <c r="I4" s="242"/>
      <c r="J4" s="75"/>
      <c r="K4" s="62"/>
    </row>
    <row r="5" spans="1:18" ht="12.75" customHeight="1" x14ac:dyDescent="0.2">
      <c r="C5" s="339" t="s">
        <v>247</v>
      </c>
      <c r="D5" s="339"/>
      <c r="E5" s="339"/>
      <c r="F5" s="339"/>
      <c r="G5" s="339"/>
      <c r="H5" s="339"/>
      <c r="I5" s="339"/>
      <c r="J5" s="339"/>
      <c r="K5" s="62"/>
    </row>
    <row r="6" spans="1:18" x14ac:dyDescent="0.2">
      <c r="C6" s="181" t="s">
        <v>129</v>
      </c>
      <c r="D6" s="182"/>
      <c r="E6" s="182"/>
      <c r="F6" s="182"/>
      <c r="G6" s="182"/>
      <c r="H6" s="182"/>
      <c r="I6" s="182"/>
      <c r="J6" s="182"/>
      <c r="K6" s="62"/>
    </row>
    <row r="7" spans="1:18" ht="13.5" thickBot="1" x14ac:dyDescent="0.25">
      <c r="C7" s="180"/>
      <c r="D7" s="62"/>
      <c r="E7" s="62"/>
      <c r="F7" s="74"/>
      <c r="G7" s="74"/>
      <c r="H7" s="74"/>
      <c r="I7" s="74"/>
      <c r="J7" s="75"/>
      <c r="K7" s="62"/>
    </row>
    <row r="8" spans="1:18" ht="13.5" thickBot="1" x14ac:dyDescent="0.25">
      <c r="C8" s="45" t="s">
        <v>162</v>
      </c>
      <c r="D8" s="62"/>
      <c r="E8" s="62"/>
      <c r="F8" s="337">
        <f>'2.2.3 Fallzahlen'!O8</f>
        <v>0</v>
      </c>
      <c r="G8" s="338"/>
      <c r="H8" s="74"/>
      <c r="I8" s="62"/>
      <c r="J8" s="4"/>
      <c r="K8" s="62"/>
    </row>
    <row r="9" spans="1:18" ht="13.5" thickBot="1" x14ac:dyDescent="0.25">
      <c r="C9" s="45" t="s">
        <v>163</v>
      </c>
      <c r="D9" s="62"/>
      <c r="E9" s="62"/>
      <c r="F9" s="337">
        <f>'2.2.3 Fallzahlen'!O9</f>
        <v>0</v>
      </c>
      <c r="G9" s="338"/>
      <c r="H9" s="74"/>
      <c r="I9" s="62"/>
      <c r="J9" s="218"/>
      <c r="K9" s="335"/>
      <c r="L9" s="335"/>
    </row>
    <row r="10" spans="1:18" ht="13.5" thickBot="1" x14ac:dyDescent="0.25">
      <c r="C10" s="45" t="s">
        <v>164</v>
      </c>
      <c r="D10" s="62"/>
      <c r="E10" s="62"/>
      <c r="F10" s="337">
        <f>'2.2.3 Fallzahlen'!O14</f>
        <v>0</v>
      </c>
      <c r="G10" s="338"/>
      <c r="H10" s="74"/>
      <c r="I10" s="62"/>
      <c r="J10" s="218"/>
      <c r="K10" s="335"/>
      <c r="L10" s="335"/>
    </row>
    <row r="11" spans="1:18" ht="13.5" thickBot="1" x14ac:dyDescent="0.25">
      <c r="C11" s="45" t="s">
        <v>165</v>
      </c>
      <c r="D11" s="62"/>
      <c r="E11" s="62"/>
      <c r="F11" s="337">
        <f>'2.2.3 Fallzahlen'!O15</f>
        <v>0</v>
      </c>
      <c r="G11" s="338"/>
      <c r="H11" s="74"/>
      <c r="I11" s="62"/>
      <c r="J11" s="219"/>
      <c r="K11" s="335"/>
      <c r="L11" s="335"/>
    </row>
    <row r="12" spans="1:18" ht="13.5" customHeight="1" thickBot="1" x14ac:dyDescent="0.25">
      <c r="C12" s="45" t="s">
        <v>166</v>
      </c>
      <c r="D12" s="62"/>
      <c r="E12" s="62"/>
      <c r="F12" s="337">
        <f>'2.2.3 Fallzahlen'!O20</f>
        <v>0</v>
      </c>
      <c r="G12" s="338"/>
      <c r="H12" s="74"/>
      <c r="I12" s="62"/>
      <c r="J12" s="217">
        <f>COUNTIF(I:I,"Indikator unvollständig")+COUNTIF(I:I,"Eingabe nicht korrekt")+COUNTIF(I:I,"Bewertung nicht möglich")</f>
        <v>27</v>
      </c>
      <c r="K12" s="336" t="str">
        <f>IF(J12&gt;0,"Bitte vervollständigen bzw. kontrollieren Sie die Eingaben.",IF(J13&gt;0,"Die Eingaben sind vollständig, die Vorgaben aber nicht überall eindeutig erfüllt. Bitte nehmen Sie ggf. Kommentierungen vor.",""))</f>
        <v>Bitte vervollständigen bzw. kontrollieren Sie die Eingaben.</v>
      </c>
      <c r="L12" s="335"/>
    </row>
    <row r="13" spans="1:18" ht="13.5" thickBot="1" x14ac:dyDescent="0.25">
      <c r="C13" s="45" t="s">
        <v>167</v>
      </c>
      <c r="D13" s="62"/>
      <c r="E13" s="62"/>
      <c r="F13" s="337">
        <f>'2.2.3 Fallzahlen'!O21</f>
        <v>0</v>
      </c>
      <c r="G13" s="338"/>
      <c r="H13" s="74"/>
      <c r="I13" s="62"/>
      <c r="J13" s="215">
        <f>IF(J12&gt;0,0,COUNTIF(I:I,"Sollvorgabe nicht erfüllt"))</f>
        <v>0</v>
      </c>
      <c r="K13" s="336"/>
      <c r="L13" s="335"/>
    </row>
    <row r="14" spans="1:18" ht="13.5" thickBot="1" x14ac:dyDescent="0.25">
      <c r="C14" s="4" t="s">
        <v>168</v>
      </c>
      <c r="D14" s="62"/>
      <c r="E14" s="62"/>
      <c r="F14" s="337">
        <f>SUM(F8:G13)</f>
        <v>0</v>
      </c>
      <c r="G14" s="338"/>
      <c r="H14" s="74"/>
      <c r="I14" s="62"/>
      <c r="J14" s="216"/>
      <c r="K14" s="336"/>
      <c r="L14" s="335"/>
    </row>
    <row r="15" spans="1:18" ht="5.25" customHeight="1" thickBot="1" x14ac:dyDescent="0.25">
      <c r="C15" s="92"/>
      <c r="D15" s="62"/>
      <c r="E15" s="62"/>
      <c r="F15" s="74"/>
      <c r="G15" s="74"/>
      <c r="H15" s="74"/>
      <c r="I15" s="74"/>
      <c r="J15" s="62"/>
      <c r="K15" s="62"/>
    </row>
    <row r="16" spans="1:18" s="178" customFormat="1" ht="47.25" customHeight="1" thickBot="1" x14ac:dyDescent="0.25">
      <c r="A16" s="183"/>
      <c r="B16" s="184" t="s">
        <v>169</v>
      </c>
      <c r="C16" s="185" t="s">
        <v>170</v>
      </c>
      <c r="D16" s="185" t="s">
        <v>0</v>
      </c>
      <c r="E16" s="185" t="s">
        <v>100</v>
      </c>
      <c r="F16" s="186" t="s">
        <v>112</v>
      </c>
      <c r="G16" s="156" t="s">
        <v>1</v>
      </c>
      <c r="H16" s="156" t="s">
        <v>3</v>
      </c>
      <c r="I16" s="156" t="s">
        <v>2</v>
      </c>
      <c r="J16" s="156" t="s">
        <v>4</v>
      </c>
      <c r="K16" s="156" t="s">
        <v>30</v>
      </c>
      <c r="M16" s="187" t="s">
        <v>115</v>
      </c>
      <c r="N16" s="187" t="s">
        <v>116</v>
      </c>
      <c r="O16" s="187" t="s">
        <v>117</v>
      </c>
      <c r="P16" s="187" t="s">
        <v>118</v>
      </c>
      <c r="Q16" s="188" t="s">
        <v>119</v>
      </c>
      <c r="R16" s="188" t="s">
        <v>120</v>
      </c>
    </row>
    <row r="17" spans="1:18" s="178" customFormat="1" ht="26.25" thickBot="1" x14ac:dyDescent="0.25">
      <c r="A17" s="189"/>
      <c r="B17" s="190">
        <v>1</v>
      </c>
      <c r="C17" s="158" t="s">
        <v>113</v>
      </c>
      <c r="D17" s="158" t="s">
        <v>114</v>
      </c>
      <c r="E17" s="159">
        <v>1</v>
      </c>
      <c r="F17" s="213">
        <f>'2.2.3 Fallzahlen'!O5-SUMIF('2.2.3 Fallzahlen'!E3:N3,"kein S/HO",'2.2.3 Fallzahlen'!E5:N5)</f>
        <v>0</v>
      </c>
      <c r="G17" s="191">
        <f>IF(F14="","",F14)</f>
        <v>0</v>
      </c>
      <c r="H17" s="192" t="str">
        <f>IFERROR(IF(COUNT(F17,G17)=2,F17/G17,""),"---")</f>
        <v>---</v>
      </c>
      <c r="I17" s="193" t="str">
        <f>IF(AND(H17="---",G17=0,F17=0),"Anforderungen erfüllt",IF(H17="---","Bewertung nicht möglich",IF(H17="","Indikator unvollständig",IF(OR(AND(ISNUMBER(O17),ISNUMBER(H17),H17&lt;O17),AND(ISNUMBER(P17),ISNUMBER(H17),H17&gt;P17),AND(G17=0,F17&gt;0)),"Eingabe nicht korrekt",IF(OR(AND(ISNUMBER(M17),H17&gt;M17),AND(ISNUMBER(N17),H17&lt;N17)),"Sollvorgabe nicht erfüllt",IF(OR(AND(Q17="x",H17&gt;0),AND(R17="x",H17&lt;1)),"Wert-Begründung","Anforderungen erfüllt"))))))</f>
        <v>Anforderungen erfüllt</v>
      </c>
      <c r="J17" s="1"/>
      <c r="K17" s="194"/>
      <c r="M17" s="195"/>
      <c r="N17" s="195"/>
      <c r="O17" s="195"/>
      <c r="P17" s="195"/>
      <c r="R17" s="178" t="s">
        <v>391</v>
      </c>
    </row>
    <row r="18" spans="1:18" s="178" customFormat="1" ht="13.5" thickBot="1" x14ac:dyDescent="0.25">
      <c r="A18" s="189"/>
      <c r="B18" s="189"/>
      <c r="C18" s="196"/>
      <c r="F18" s="179"/>
      <c r="G18" s="179"/>
      <c r="H18" s="179"/>
      <c r="I18" s="179"/>
      <c r="M18" s="195"/>
      <c r="N18" s="195"/>
      <c r="O18" s="195"/>
      <c r="P18" s="195"/>
    </row>
    <row r="19" spans="1:18" s="178" customFormat="1" ht="47.25" customHeight="1" thickBot="1" x14ac:dyDescent="0.25">
      <c r="A19" s="189"/>
      <c r="B19" s="184" t="s">
        <v>169</v>
      </c>
      <c r="C19" s="185" t="s">
        <v>171</v>
      </c>
      <c r="D19" s="185" t="s">
        <v>0</v>
      </c>
      <c r="E19" s="185" t="s">
        <v>100</v>
      </c>
      <c r="F19" s="186" t="s">
        <v>112</v>
      </c>
      <c r="G19" s="156" t="s">
        <v>1</v>
      </c>
      <c r="H19" s="156" t="s">
        <v>3</v>
      </c>
      <c r="I19" s="156" t="s">
        <v>2</v>
      </c>
      <c r="J19" s="156" t="s">
        <v>4</v>
      </c>
      <c r="K19" s="156" t="s">
        <v>30</v>
      </c>
      <c r="M19" s="195"/>
      <c r="N19" s="195"/>
      <c r="O19" s="195"/>
      <c r="P19" s="195"/>
    </row>
    <row r="20" spans="1:18" s="178" customFormat="1" ht="26.25" thickBot="1" x14ac:dyDescent="0.25">
      <c r="A20" s="189"/>
      <c r="B20" s="197">
        <v>2</v>
      </c>
      <c r="C20" s="157" t="s">
        <v>172</v>
      </c>
      <c r="D20" s="157" t="s">
        <v>173</v>
      </c>
      <c r="E20" s="159">
        <v>1</v>
      </c>
      <c r="F20" s="128"/>
      <c r="G20" s="191">
        <f>IF(F14="","",F14)</f>
        <v>0</v>
      </c>
      <c r="H20" s="192" t="str">
        <f>IFERROR(IF(COUNT(F20,G20)=2,F20/G20,""),"---")</f>
        <v/>
      </c>
      <c r="I20" s="193" t="str">
        <f t="shared" ref="I20:I25" si="0">IF(AND(H20="---",G20=0,F20=0),"Anforderungen erfüllt",IF(H20="---","Bewertung nicht möglich",IF(H20="","Indikator unvollständig",IF(OR(AND(ISNUMBER(O20),ISNUMBER(H20),H20&lt;O20),AND(ISNUMBER(P20),ISNUMBER(H20),H20&gt;P20),AND(G20=0,F20&gt;0)),"Eingabe nicht korrekt",IF(OR(AND(ISNUMBER(M20),H20&gt;M20),AND(ISNUMBER(N20),H20&lt;N20)),"Sollvorgabe nicht erfüllt",IF(OR(AND(Q20="x",H20&gt;0),AND(R20="x",H20&lt;1)),"Wert-Begründung","Anforderungen erfüllt"))))))</f>
        <v>Indikator unvollständig</v>
      </c>
      <c r="J20" s="1"/>
      <c r="K20" s="194"/>
      <c r="M20" s="195"/>
      <c r="N20" s="195">
        <v>1</v>
      </c>
      <c r="O20" s="195">
        <v>0</v>
      </c>
      <c r="P20" s="195">
        <v>1</v>
      </c>
    </row>
    <row r="21" spans="1:18" s="178" customFormat="1" ht="26.25" thickBot="1" x14ac:dyDescent="0.25">
      <c r="A21" s="189"/>
      <c r="B21" s="197">
        <v>3</v>
      </c>
      <c r="C21" s="176" t="s">
        <v>174</v>
      </c>
      <c r="D21" s="176" t="s">
        <v>386</v>
      </c>
      <c r="E21" s="159">
        <v>1</v>
      </c>
      <c r="F21" s="128"/>
      <c r="G21" s="191">
        <f>IF(F14="","",F14)</f>
        <v>0</v>
      </c>
      <c r="H21" s="192" t="str">
        <f t="shared" ref="H21:H25" si="1">IFERROR(IF(COUNT(F21,G21)=2,F21/G21,""),"---")</f>
        <v/>
      </c>
      <c r="I21" s="193" t="str">
        <f t="shared" si="0"/>
        <v>Indikator unvollständig</v>
      </c>
      <c r="J21" s="1"/>
      <c r="K21" s="194"/>
      <c r="M21" s="195"/>
      <c r="N21" s="195">
        <v>1</v>
      </c>
      <c r="O21" s="195">
        <v>0</v>
      </c>
      <c r="P21" s="195">
        <v>1</v>
      </c>
    </row>
    <row r="22" spans="1:18" s="178" customFormat="1" ht="26.25" thickBot="1" x14ac:dyDescent="0.25">
      <c r="A22" s="189"/>
      <c r="B22" s="197">
        <v>4</v>
      </c>
      <c r="C22" s="176" t="s">
        <v>175</v>
      </c>
      <c r="D22" s="176" t="s">
        <v>125</v>
      </c>
      <c r="E22" s="159">
        <v>1</v>
      </c>
      <c r="F22" s="128"/>
      <c r="G22" s="191">
        <f>IF(F14="","",F14)</f>
        <v>0</v>
      </c>
      <c r="H22" s="192" t="str">
        <f t="shared" si="1"/>
        <v/>
      </c>
      <c r="I22" s="193" t="str">
        <f t="shared" si="0"/>
        <v>Indikator unvollständig</v>
      </c>
      <c r="J22" s="1"/>
      <c r="K22" s="194"/>
      <c r="M22" s="195"/>
      <c r="N22" s="195">
        <v>1</v>
      </c>
      <c r="O22" s="195">
        <v>0</v>
      </c>
      <c r="P22" s="195">
        <v>1</v>
      </c>
    </row>
    <row r="23" spans="1:18" s="178" customFormat="1" ht="26.25" thickBot="1" x14ac:dyDescent="0.25">
      <c r="A23" s="189"/>
      <c r="B23" s="197">
        <v>5</v>
      </c>
      <c r="C23" s="176" t="s">
        <v>121</v>
      </c>
      <c r="D23" s="176" t="s">
        <v>125</v>
      </c>
      <c r="E23" s="159">
        <v>1</v>
      </c>
      <c r="F23" s="128"/>
      <c r="G23" s="191">
        <f>IF(F14="","",F14)</f>
        <v>0</v>
      </c>
      <c r="H23" s="192" t="str">
        <f t="shared" si="1"/>
        <v/>
      </c>
      <c r="I23" s="193" t="str">
        <f t="shared" si="0"/>
        <v>Indikator unvollständig</v>
      </c>
      <c r="J23" s="1"/>
      <c r="K23" s="194"/>
      <c r="M23" s="195"/>
      <c r="N23" s="195">
        <v>1</v>
      </c>
      <c r="O23" s="195">
        <v>0</v>
      </c>
      <c r="P23" s="195">
        <v>1</v>
      </c>
    </row>
    <row r="24" spans="1:18" s="178" customFormat="1" ht="26.25" thickBot="1" x14ac:dyDescent="0.25">
      <c r="A24" s="189"/>
      <c r="B24" s="197">
        <v>6</v>
      </c>
      <c r="C24" s="176" t="s">
        <v>122</v>
      </c>
      <c r="D24" s="176" t="s">
        <v>123</v>
      </c>
      <c r="E24" s="159">
        <v>1</v>
      </c>
      <c r="F24" s="128"/>
      <c r="G24" s="191">
        <f>IF(F14="","",F14)</f>
        <v>0</v>
      </c>
      <c r="H24" s="192" t="str">
        <f t="shared" si="1"/>
        <v/>
      </c>
      <c r="I24" s="193" t="str">
        <f t="shared" si="0"/>
        <v>Indikator unvollständig</v>
      </c>
      <c r="J24" s="1"/>
      <c r="K24" s="194"/>
      <c r="M24" s="195"/>
      <c r="N24" s="195">
        <v>1</v>
      </c>
      <c r="O24" s="195">
        <v>0</v>
      </c>
      <c r="P24" s="195">
        <v>1</v>
      </c>
    </row>
    <row r="25" spans="1:18" s="178" customFormat="1" ht="26.25" thickBot="1" x14ac:dyDescent="0.25">
      <c r="A25" s="189"/>
      <c r="B25" s="190">
        <v>7</v>
      </c>
      <c r="C25" s="176" t="s">
        <v>176</v>
      </c>
      <c r="D25" s="176" t="s">
        <v>126</v>
      </c>
      <c r="E25" s="159">
        <v>1</v>
      </c>
      <c r="F25" s="128"/>
      <c r="G25" s="191">
        <f>IF(F14="","",F14)</f>
        <v>0</v>
      </c>
      <c r="H25" s="192" t="str">
        <f t="shared" si="1"/>
        <v/>
      </c>
      <c r="I25" s="193" t="str">
        <f t="shared" si="0"/>
        <v>Indikator unvollständig</v>
      </c>
      <c r="J25" s="1"/>
      <c r="K25" s="194"/>
      <c r="M25" s="195"/>
      <c r="N25" s="195">
        <v>1</v>
      </c>
      <c r="O25" s="195">
        <v>0</v>
      </c>
      <c r="P25" s="195">
        <v>1</v>
      </c>
    </row>
    <row r="26" spans="1:18" s="178" customFormat="1" x14ac:dyDescent="0.2">
      <c r="A26" s="189"/>
      <c r="B26" s="189"/>
      <c r="C26" s="196"/>
      <c r="F26" s="179"/>
      <c r="G26" s="179"/>
      <c r="H26" s="179"/>
      <c r="I26" s="179"/>
      <c r="M26" s="195"/>
      <c r="N26" s="195"/>
      <c r="O26" s="195"/>
      <c r="P26" s="195"/>
    </row>
    <row r="27" spans="1:18" s="178" customFormat="1" x14ac:dyDescent="0.2">
      <c r="A27" s="189"/>
      <c r="B27" s="189"/>
      <c r="C27" s="196" t="s">
        <v>177</v>
      </c>
      <c r="F27" s="179"/>
      <c r="G27" s="179"/>
      <c r="H27" s="179"/>
      <c r="I27" s="179"/>
      <c r="M27" s="195"/>
      <c r="N27" s="195"/>
      <c r="O27" s="195"/>
      <c r="P27" s="195"/>
    </row>
    <row r="28" spans="1:18" s="178" customFormat="1" x14ac:dyDescent="0.2">
      <c r="A28" s="189"/>
      <c r="B28" s="189"/>
      <c r="C28" s="196" t="s">
        <v>144</v>
      </c>
      <c r="F28" s="179"/>
      <c r="G28" s="179"/>
      <c r="H28" s="179"/>
      <c r="I28" s="179"/>
      <c r="M28" s="195"/>
      <c r="N28" s="195"/>
      <c r="O28" s="195"/>
      <c r="P28" s="195"/>
    </row>
    <row r="29" spans="1:18" s="178" customFormat="1" ht="13.5" thickBot="1" x14ac:dyDescent="0.25">
      <c r="A29" s="189"/>
      <c r="B29" s="189"/>
      <c r="C29" s="196"/>
      <c r="F29" s="179"/>
      <c r="G29" s="179"/>
      <c r="H29" s="179"/>
      <c r="I29" s="179"/>
      <c r="M29" s="195"/>
      <c r="N29" s="195"/>
      <c r="O29" s="195"/>
      <c r="P29" s="195"/>
    </row>
    <row r="30" spans="1:18" s="178" customFormat="1" ht="39" customHeight="1" thickBot="1" x14ac:dyDescent="0.25">
      <c r="A30" s="189"/>
      <c r="B30" s="184" t="s">
        <v>169</v>
      </c>
      <c r="C30" s="185" t="s">
        <v>178</v>
      </c>
      <c r="D30" s="185" t="s">
        <v>0</v>
      </c>
      <c r="E30" s="185" t="s">
        <v>100</v>
      </c>
      <c r="F30" s="156" t="s">
        <v>179</v>
      </c>
      <c r="G30" s="156" t="s">
        <v>1</v>
      </c>
      <c r="H30" s="156" t="s">
        <v>3</v>
      </c>
      <c r="I30" s="156" t="s">
        <v>2</v>
      </c>
      <c r="J30" s="156" t="s">
        <v>4</v>
      </c>
      <c r="K30" s="156" t="s">
        <v>30</v>
      </c>
      <c r="M30" s="195"/>
      <c r="N30" s="195"/>
      <c r="O30" s="195"/>
      <c r="P30" s="195"/>
    </row>
    <row r="31" spans="1:18" s="178" customFormat="1" ht="53.25" customHeight="1" thickBot="1" x14ac:dyDescent="0.25">
      <c r="A31" s="189"/>
      <c r="B31" s="197">
        <v>8</v>
      </c>
      <c r="C31" s="157" t="s">
        <v>268</v>
      </c>
      <c r="D31" s="157" t="s">
        <v>124</v>
      </c>
      <c r="E31" s="158" t="s">
        <v>267</v>
      </c>
      <c r="F31" s="225"/>
      <c r="G31" s="191">
        <f>IF(SUM(F8,F10,F12)="","",SUM(F8,F10,F12))</f>
        <v>0</v>
      </c>
      <c r="H31" s="192" t="str">
        <f t="shared" ref="H31:H32" si="2">IFERROR(IF(COUNT(F31,G31)=2,F31/G31,""),"---")</f>
        <v/>
      </c>
      <c r="I31" s="193" t="str">
        <f t="shared" ref="I31:I32" si="3">IF(AND(H31="---",G31=0,F31=0),"Anforderungen erfüllt",IF(H31="---","Bewertung nicht möglich",IF(H31="","Indikator unvollständig",IF(OR(AND(ISNUMBER(O31),ISNUMBER(H31),H31&lt;O31),AND(ISNUMBER(P31),ISNUMBER(H31),H31&gt;P31),AND(G31=0,F31&gt;0)),"Eingabe nicht korrekt",IF(OR(AND(ISNUMBER(M31),H31&gt;M31),AND(ISNUMBER(N31),H31&lt;N31)),"Sollvorgabe nicht erfüllt",IF(OR(AND(Q31="x",H31&gt;0),AND(R31="x",H31&lt;1)),"Wert-Begründung","Anforderungen erfüllt"))))))</f>
        <v>Indikator unvollständig</v>
      </c>
      <c r="J31" s="1"/>
      <c r="K31" s="194"/>
      <c r="M31" s="195">
        <v>0.05</v>
      </c>
      <c r="N31" s="195"/>
      <c r="O31" s="199">
        <v>0</v>
      </c>
      <c r="P31" s="199">
        <v>1</v>
      </c>
    </row>
    <row r="32" spans="1:18" s="178" customFormat="1" ht="53.25" customHeight="1" thickBot="1" x14ac:dyDescent="0.25">
      <c r="A32" s="189"/>
      <c r="B32" s="197">
        <v>8</v>
      </c>
      <c r="C32" s="157" t="s">
        <v>270</v>
      </c>
      <c r="D32" s="157" t="s">
        <v>124</v>
      </c>
      <c r="E32" s="158" t="s">
        <v>269</v>
      </c>
      <c r="F32" s="225"/>
      <c r="G32" s="191">
        <f>IF(SUM(F8,F10,F12)="","",SUM(F8,F10,F12))</f>
        <v>0</v>
      </c>
      <c r="H32" s="192" t="str">
        <f t="shared" si="2"/>
        <v/>
      </c>
      <c r="I32" s="193" t="str">
        <f t="shared" si="3"/>
        <v>Indikator unvollständig</v>
      </c>
      <c r="J32" s="1"/>
      <c r="K32" s="194"/>
      <c r="M32" s="195">
        <v>0.05</v>
      </c>
      <c r="N32" s="195"/>
      <c r="O32" s="195">
        <v>0</v>
      </c>
      <c r="P32" s="199">
        <v>1</v>
      </c>
    </row>
    <row r="33" spans="1:17" s="178" customFormat="1" ht="55.5" customHeight="1" thickBot="1" x14ac:dyDescent="0.25">
      <c r="A33" s="189"/>
      <c r="B33" s="197">
        <v>10</v>
      </c>
      <c r="C33" s="157" t="s">
        <v>248</v>
      </c>
      <c r="D33" s="157" t="s">
        <v>124</v>
      </c>
      <c r="E33" s="220">
        <v>1</v>
      </c>
      <c r="F33" s="128"/>
      <c r="G33" s="191">
        <f>IF(SUM(F9,F11,F13)="","",SUM(F9,F11,F13))</f>
        <v>0</v>
      </c>
      <c r="H33" s="192" t="str">
        <f t="shared" ref="H33:H38" si="4">IFERROR(IF(COUNT(F33,G33)=2,F33/G33,""),"---")</f>
        <v/>
      </c>
      <c r="I33" s="193" t="str">
        <f t="shared" ref="I33:I51" si="5">IF(AND(H33="---",G33=0,F33=0),"Anforderungen erfüllt",IF(H33="---","Bewertung nicht möglich",IF(H33="","Indikator unvollständig",IF(OR(AND(ISNUMBER(O33),ISNUMBER(H33),H33&lt;O33),AND(ISNUMBER(P33),ISNUMBER(H33),H33&gt;P33),AND(G33=0,F33&gt;0)),"Eingabe nicht korrekt",IF(OR(AND(ISNUMBER(M33),H33&gt;M33),AND(ISNUMBER(N33),H33&lt;N33)),"Sollvorgabe nicht erfüllt",IF(OR(AND(Q33="x",H33&gt;0),AND(R33="x",H33&lt;1)),"Wert-Begründung","Anforderungen erfüllt"))))))</f>
        <v>Indikator unvollständig</v>
      </c>
      <c r="J33" s="1"/>
      <c r="K33" s="194"/>
      <c r="M33" s="195"/>
      <c r="N33" s="195">
        <v>1</v>
      </c>
      <c r="O33" s="199">
        <v>0</v>
      </c>
      <c r="P33" s="199">
        <v>1</v>
      </c>
      <c r="Q33" s="200"/>
    </row>
    <row r="34" spans="1:17" s="178" customFormat="1" ht="54.75" customHeight="1" thickBot="1" x14ac:dyDescent="0.25">
      <c r="A34" s="189"/>
      <c r="B34" s="197">
        <v>12</v>
      </c>
      <c r="C34" s="332" t="s">
        <v>259</v>
      </c>
      <c r="D34" s="157" t="s">
        <v>124</v>
      </c>
      <c r="E34" s="198" t="s">
        <v>267</v>
      </c>
      <c r="F34" s="128"/>
      <c r="G34" s="191">
        <f>IF(SUM(F8:G9,F12:G13)="","",SUM(F8:G9,F12:G13))</f>
        <v>0</v>
      </c>
      <c r="H34" s="192" t="str">
        <f t="shared" si="4"/>
        <v/>
      </c>
      <c r="I34" s="193" t="str">
        <f t="shared" si="5"/>
        <v>Indikator unvollständig</v>
      </c>
      <c r="J34" s="1"/>
      <c r="K34" s="194"/>
      <c r="M34" s="195">
        <v>0.05</v>
      </c>
      <c r="N34" s="195"/>
      <c r="O34" s="195">
        <v>0</v>
      </c>
      <c r="P34" s="195">
        <v>1</v>
      </c>
    </row>
    <row r="35" spans="1:17" s="178" customFormat="1" ht="54.75" customHeight="1" thickBot="1" x14ac:dyDescent="0.25">
      <c r="A35" s="189"/>
      <c r="B35" s="197"/>
      <c r="C35" s="333"/>
      <c r="D35" s="176" t="s">
        <v>246</v>
      </c>
      <c r="E35" s="198" t="s">
        <v>127</v>
      </c>
      <c r="F35" s="128"/>
      <c r="G35" s="191">
        <f>IF(SUM(F8:G9,F12:G13)="","",SUM(F8:G9,F12:G13))</f>
        <v>0</v>
      </c>
      <c r="H35" s="201" t="str">
        <f t="shared" si="4"/>
        <v/>
      </c>
      <c r="I35" s="193" t="str">
        <f t="shared" si="5"/>
        <v>Indikator unvollständig</v>
      </c>
      <c r="J35" s="1"/>
      <c r="K35" s="194"/>
      <c r="M35" s="195"/>
      <c r="N35" s="195"/>
      <c r="O35" s="199">
        <v>0</v>
      </c>
      <c r="P35" s="199">
        <v>1</v>
      </c>
      <c r="Q35" s="200" t="s">
        <v>23</v>
      </c>
    </row>
    <row r="36" spans="1:17" s="178" customFormat="1" ht="54.75" customHeight="1" thickBot="1" x14ac:dyDescent="0.25">
      <c r="A36" s="189"/>
      <c r="B36" s="197"/>
      <c r="C36" s="332" t="s">
        <v>260</v>
      </c>
      <c r="D36" s="157" t="s">
        <v>124</v>
      </c>
      <c r="E36" s="198" t="s">
        <v>387</v>
      </c>
      <c r="F36" s="128"/>
      <c r="G36" s="191">
        <f>IF(SUM(F10:G11)="","",SUM(F10:G11))</f>
        <v>0</v>
      </c>
      <c r="H36" s="192" t="str">
        <f t="shared" si="4"/>
        <v/>
      </c>
      <c r="I36" s="193" t="str">
        <f t="shared" si="5"/>
        <v>Indikator unvollständig</v>
      </c>
      <c r="J36" s="1"/>
      <c r="K36" s="194"/>
      <c r="M36" s="195">
        <v>0.1</v>
      </c>
      <c r="N36" s="195"/>
      <c r="O36" s="195">
        <v>0</v>
      </c>
      <c r="P36" s="195">
        <v>1</v>
      </c>
    </row>
    <row r="37" spans="1:17" s="178" customFormat="1" ht="54.75" customHeight="1" thickBot="1" x14ac:dyDescent="0.25">
      <c r="A37" s="189"/>
      <c r="B37" s="197"/>
      <c r="C37" s="333"/>
      <c r="D37" s="176" t="s">
        <v>246</v>
      </c>
      <c r="E37" s="198" t="s">
        <v>127</v>
      </c>
      <c r="F37" s="128"/>
      <c r="G37" s="191">
        <f>IF(SUM(F10:G11)="","",SUM(F10:G11))</f>
        <v>0</v>
      </c>
      <c r="H37" s="201" t="str">
        <f t="shared" si="4"/>
        <v/>
      </c>
      <c r="I37" s="193" t="str">
        <f t="shared" si="5"/>
        <v>Indikator unvollständig</v>
      </c>
      <c r="J37" s="1"/>
      <c r="K37" s="194"/>
      <c r="M37" s="195"/>
      <c r="N37" s="195"/>
      <c r="O37" s="199">
        <v>0</v>
      </c>
      <c r="P37" s="199">
        <v>1</v>
      </c>
      <c r="Q37" s="200" t="s">
        <v>23</v>
      </c>
    </row>
    <row r="38" spans="1:17" s="178" customFormat="1" ht="54.75" customHeight="1" thickBot="1" x14ac:dyDescent="0.25">
      <c r="A38" s="189"/>
      <c r="B38" s="197">
        <v>13</v>
      </c>
      <c r="C38" s="332" t="s">
        <v>266</v>
      </c>
      <c r="D38" s="157" t="s">
        <v>124</v>
      </c>
      <c r="E38" s="202" t="s">
        <v>267</v>
      </c>
      <c r="F38" s="128"/>
      <c r="G38" s="191">
        <f>IF(SUM(F8,F12)="","",SUM(F8,F12))</f>
        <v>0</v>
      </c>
      <c r="H38" s="192" t="str">
        <f t="shared" si="4"/>
        <v/>
      </c>
      <c r="I38" s="193" t="str">
        <f t="shared" si="5"/>
        <v>Indikator unvollständig</v>
      </c>
      <c r="J38" s="1"/>
      <c r="K38" s="194"/>
      <c r="M38" s="195">
        <v>0.05</v>
      </c>
      <c r="N38" s="195"/>
      <c r="O38" s="195">
        <v>0</v>
      </c>
      <c r="P38" s="195">
        <v>1</v>
      </c>
    </row>
    <row r="39" spans="1:17" s="178" customFormat="1" ht="54.75" customHeight="1" thickBot="1" x14ac:dyDescent="0.25">
      <c r="A39" s="189"/>
      <c r="B39" s="197"/>
      <c r="C39" s="333"/>
      <c r="D39" s="176" t="s">
        <v>246</v>
      </c>
      <c r="E39" s="198" t="s">
        <v>127</v>
      </c>
      <c r="F39" s="128"/>
      <c r="G39" s="191">
        <f>IF(SUM(F8,F12)="","",SUM(F8,F12))</f>
        <v>0</v>
      </c>
      <c r="H39" s="201" t="str">
        <f t="shared" ref="H39:H51" si="6">IFERROR(IF(COUNT(F39,G39)=2,F39/G39,""),"---")</f>
        <v/>
      </c>
      <c r="I39" s="193" t="str">
        <f t="shared" si="5"/>
        <v>Indikator unvollständig</v>
      </c>
      <c r="J39" s="1"/>
      <c r="K39" s="194"/>
      <c r="M39" s="195"/>
      <c r="N39" s="195"/>
      <c r="O39" s="199">
        <v>0</v>
      </c>
      <c r="P39" s="199">
        <v>1</v>
      </c>
      <c r="Q39" s="200" t="s">
        <v>23</v>
      </c>
    </row>
    <row r="40" spans="1:17" s="178" customFormat="1" ht="54.75" customHeight="1" thickBot="1" x14ac:dyDescent="0.25">
      <c r="A40" s="189"/>
      <c r="B40" s="197"/>
      <c r="C40" s="332" t="s">
        <v>251</v>
      </c>
      <c r="D40" s="157" t="s">
        <v>124</v>
      </c>
      <c r="E40" s="202" t="s">
        <v>267</v>
      </c>
      <c r="F40" s="128"/>
      <c r="G40" s="191">
        <f>IF(SUM(F9,F13)="","",SUM(F9,F13))</f>
        <v>0</v>
      </c>
      <c r="H40" s="192" t="str">
        <f t="shared" si="6"/>
        <v/>
      </c>
      <c r="I40" s="193" t="str">
        <f t="shared" si="5"/>
        <v>Indikator unvollständig</v>
      </c>
      <c r="J40" s="1"/>
      <c r="K40" s="194"/>
      <c r="M40" s="195">
        <v>0.05</v>
      </c>
      <c r="N40" s="195"/>
      <c r="O40" s="195">
        <v>0</v>
      </c>
      <c r="P40" s="195">
        <v>1</v>
      </c>
    </row>
    <row r="41" spans="1:17" s="178" customFormat="1" ht="54.75" customHeight="1" thickBot="1" x14ac:dyDescent="0.25">
      <c r="A41" s="189"/>
      <c r="B41" s="197"/>
      <c r="C41" s="333"/>
      <c r="D41" s="176" t="s">
        <v>246</v>
      </c>
      <c r="E41" s="198" t="s">
        <v>127</v>
      </c>
      <c r="F41" s="128"/>
      <c r="G41" s="191">
        <f>IF(SUM(F9,F13)="","",SUM(F9,F13))</f>
        <v>0</v>
      </c>
      <c r="H41" s="201" t="str">
        <f t="shared" si="6"/>
        <v/>
      </c>
      <c r="I41" s="193" t="str">
        <f t="shared" si="5"/>
        <v>Indikator unvollständig</v>
      </c>
      <c r="J41" s="1"/>
      <c r="K41" s="194"/>
      <c r="M41" s="195"/>
      <c r="N41" s="195"/>
      <c r="O41" s="199">
        <v>0</v>
      </c>
      <c r="P41" s="199">
        <v>1</v>
      </c>
      <c r="Q41" s="200" t="s">
        <v>23</v>
      </c>
    </row>
    <row r="42" spans="1:17" s="178" customFormat="1" ht="54.75" customHeight="1" thickBot="1" x14ac:dyDescent="0.25">
      <c r="A42" s="189"/>
      <c r="B42" s="197"/>
      <c r="C42" s="332" t="s">
        <v>265</v>
      </c>
      <c r="D42" s="157" t="s">
        <v>124</v>
      </c>
      <c r="E42" s="202" t="s">
        <v>274</v>
      </c>
      <c r="F42" s="128"/>
      <c r="G42" s="191">
        <f>IF(SUM(F10:F11)-'2.2.3 Fallzahlen'!H17="","",SUM(F10:F11)-'2.2.3 Fallzahlen'!H17)</f>
        <v>0</v>
      </c>
      <c r="H42" s="192" t="str">
        <f t="shared" si="6"/>
        <v/>
      </c>
      <c r="I42" s="193" t="str">
        <f t="shared" si="5"/>
        <v>Indikator unvollständig</v>
      </c>
      <c r="J42" s="1"/>
      <c r="K42" s="194"/>
      <c r="M42" s="195">
        <v>0.1</v>
      </c>
      <c r="N42" s="195"/>
      <c r="O42" s="195">
        <v>0</v>
      </c>
      <c r="P42" s="195">
        <v>1</v>
      </c>
    </row>
    <row r="43" spans="1:17" s="178" customFormat="1" ht="54.75" customHeight="1" thickBot="1" x14ac:dyDescent="0.25">
      <c r="A43" s="189"/>
      <c r="B43" s="197"/>
      <c r="C43" s="333"/>
      <c r="D43" s="176" t="s">
        <v>246</v>
      </c>
      <c r="E43" s="198" t="s">
        <v>127</v>
      </c>
      <c r="F43" s="128"/>
      <c r="G43" s="191">
        <f>IF(SUM(F10:F11)-'2.2.3 Fallzahlen'!H17="","",SUM(F10:F11)-'2.2.3 Fallzahlen'!H17)</f>
        <v>0</v>
      </c>
      <c r="H43" s="201" t="str">
        <f t="shared" si="6"/>
        <v/>
      </c>
      <c r="I43" s="193" t="str">
        <f t="shared" si="5"/>
        <v>Indikator unvollständig</v>
      </c>
      <c r="J43" s="1"/>
      <c r="K43" s="194"/>
      <c r="M43" s="195"/>
      <c r="N43" s="195"/>
      <c r="O43" s="199">
        <v>0</v>
      </c>
      <c r="P43" s="199">
        <v>1</v>
      </c>
      <c r="Q43" s="200" t="s">
        <v>23</v>
      </c>
    </row>
    <row r="44" spans="1:17" s="178" customFormat="1" ht="77.25" thickBot="1" x14ac:dyDescent="0.25">
      <c r="A44" s="189"/>
      <c r="B44" s="197"/>
      <c r="C44" s="224" t="s">
        <v>271</v>
      </c>
      <c r="D44" s="157" t="s">
        <v>255</v>
      </c>
      <c r="E44" s="202" t="s">
        <v>273</v>
      </c>
      <c r="F44" s="128"/>
      <c r="G44" s="191">
        <f>IF(SUM(F8:G9,F12:G13)-SUM('2.2.3 Fallzahlen'!H11:H12,'2.2.3 Fallzahlen'!H23:H24)="","",SUM(F8:G9,F12:G13)-SUM('2.2.3 Fallzahlen'!H11:H12,'2.2.3 Fallzahlen'!H23:H24))</f>
        <v>0</v>
      </c>
      <c r="H44" s="192" t="str">
        <f t="shared" si="6"/>
        <v/>
      </c>
      <c r="I44" s="193" t="str">
        <f t="shared" si="5"/>
        <v>Indikator unvollständig</v>
      </c>
      <c r="J44" s="1"/>
      <c r="K44" s="194"/>
      <c r="M44" s="195">
        <v>0.02</v>
      </c>
      <c r="N44" s="195"/>
      <c r="O44" s="195">
        <v>0</v>
      </c>
      <c r="P44" s="195">
        <v>1</v>
      </c>
      <c r="Q44" s="200"/>
    </row>
    <row r="45" spans="1:17" s="178" customFormat="1" ht="54.75" customHeight="1" thickBot="1" x14ac:dyDescent="0.25">
      <c r="A45" s="189"/>
      <c r="B45" s="197"/>
      <c r="C45" s="224" t="s">
        <v>272</v>
      </c>
      <c r="D45" s="157" t="s">
        <v>255</v>
      </c>
      <c r="E45" s="202" t="s">
        <v>267</v>
      </c>
      <c r="F45" s="128"/>
      <c r="G45" s="191">
        <f>IF(SUM(F10:G11)-SUM('2.2.3 Fallzahlen'!H17:H18)="","",SUM(F10:G11)-SUM('2.2.3 Fallzahlen'!H17:H18))</f>
        <v>0</v>
      </c>
      <c r="H45" s="192" t="str">
        <f t="shared" si="6"/>
        <v/>
      </c>
      <c r="I45" s="193" t="str">
        <f t="shared" si="5"/>
        <v>Indikator unvollständig</v>
      </c>
      <c r="J45" s="1"/>
      <c r="K45" s="194"/>
      <c r="M45" s="195">
        <v>0.05</v>
      </c>
      <c r="N45" s="195"/>
      <c r="O45" s="195">
        <v>0</v>
      </c>
      <c r="P45" s="195">
        <v>1</v>
      </c>
      <c r="Q45" s="200"/>
    </row>
    <row r="46" spans="1:17" s="178" customFormat="1" ht="54.75" customHeight="1" thickBot="1" x14ac:dyDescent="0.25">
      <c r="A46" s="189"/>
      <c r="B46" s="197"/>
      <c r="C46" s="332" t="s">
        <v>277</v>
      </c>
      <c r="D46" s="158" t="s">
        <v>124</v>
      </c>
      <c r="E46" s="198" t="s">
        <v>275</v>
      </c>
      <c r="F46" s="128"/>
      <c r="G46" s="203">
        <f>IF(SUM(F8,F9,F12,F13)="","",SUM(F8,F9,F12,F13))</f>
        <v>0</v>
      </c>
      <c r="H46" s="192" t="str">
        <f t="shared" si="6"/>
        <v/>
      </c>
      <c r="I46" s="193" t="str">
        <f t="shared" si="5"/>
        <v>Indikator unvollständig</v>
      </c>
      <c r="J46" s="1"/>
      <c r="K46" s="194"/>
      <c r="M46" s="195">
        <v>0.02</v>
      </c>
      <c r="N46" s="195"/>
      <c r="O46" s="195">
        <v>0</v>
      </c>
      <c r="P46" s="195">
        <v>1</v>
      </c>
    </row>
    <row r="47" spans="1:17" s="178" customFormat="1" ht="54.75" customHeight="1" thickBot="1" x14ac:dyDescent="0.25">
      <c r="A47" s="189"/>
      <c r="B47" s="197"/>
      <c r="C47" s="333"/>
      <c r="D47" s="176" t="s">
        <v>246</v>
      </c>
      <c r="E47" s="198" t="s">
        <v>127</v>
      </c>
      <c r="F47" s="128"/>
      <c r="G47" s="191">
        <f>IF(SUM(F8,F9,F12,F13)="","",SUM(F8,F9,F12,F13))</f>
        <v>0</v>
      </c>
      <c r="H47" s="201" t="str">
        <f t="shared" si="6"/>
        <v/>
      </c>
      <c r="I47" s="193" t="str">
        <f t="shared" si="5"/>
        <v>Indikator unvollständig</v>
      </c>
      <c r="J47" s="1"/>
      <c r="K47" s="194"/>
      <c r="M47" s="195"/>
      <c r="N47" s="195"/>
      <c r="O47" s="199">
        <v>0</v>
      </c>
      <c r="P47" s="199">
        <v>1</v>
      </c>
      <c r="Q47" s="200" t="s">
        <v>23</v>
      </c>
    </row>
    <row r="48" spans="1:17" s="178" customFormat="1" ht="54.75" customHeight="1" thickBot="1" x14ac:dyDescent="0.25">
      <c r="A48" s="189"/>
      <c r="B48" s="204"/>
      <c r="C48" s="332" t="s">
        <v>388</v>
      </c>
      <c r="D48" s="158" t="s">
        <v>124</v>
      </c>
      <c r="E48" s="198" t="s">
        <v>127</v>
      </c>
      <c r="F48" s="128"/>
      <c r="G48" s="203">
        <f>IF(SUM(F10:G11)="","",SUM(F10:G11))</f>
        <v>0</v>
      </c>
      <c r="H48" s="201" t="str">
        <f t="shared" si="6"/>
        <v/>
      </c>
      <c r="I48" s="193" t="str">
        <f t="shared" si="5"/>
        <v>Indikator unvollständig</v>
      </c>
      <c r="J48" s="1"/>
      <c r="K48" s="194"/>
      <c r="M48" s="195"/>
      <c r="N48" s="195"/>
      <c r="O48" s="199">
        <v>0</v>
      </c>
      <c r="P48" s="199">
        <v>1</v>
      </c>
      <c r="Q48" s="200" t="s">
        <v>23</v>
      </c>
    </row>
    <row r="49" spans="1:17" s="178" customFormat="1" ht="54.75" customHeight="1" thickBot="1" x14ac:dyDescent="0.25">
      <c r="A49" s="189"/>
      <c r="B49" s="204"/>
      <c r="C49" s="333"/>
      <c r="D49" s="176" t="s">
        <v>246</v>
      </c>
      <c r="E49" s="198" t="s">
        <v>127</v>
      </c>
      <c r="F49" s="128"/>
      <c r="G49" s="191">
        <f>IF(SUM(F10:G11)="","",SUM(F10:G11))</f>
        <v>0</v>
      </c>
      <c r="H49" s="201" t="str">
        <f t="shared" si="6"/>
        <v/>
      </c>
      <c r="I49" s="193" t="str">
        <f t="shared" si="5"/>
        <v>Indikator unvollständig</v>
      </c>
      <c r="J49" s="1"/>
      <c r="K49" s="194"/>
      <c r="M49" s="195"/>
      <c r="N49" s="195"/>
      <c r="O49" s="199">
        <v>0</v>
      </c>
      <c r="P49" s="199">
        <v>1</v>
      </c>
      <c r="Q49" s="200" t="s">
        <v>23</v>
      </c>
    </row>
    <row r="50" spans="1:17" s="178" customFormat="1" ht="54.75" customHeight="1" thickBot="1" x14ac:dyDescent="0.25">
      <c r="A50" s="189"/>
      <c r="B50" s="190">
        <v>18</v>
      </c>
      <c r="C50" s="158" t="s">
        <v>389</v>
      </c>
      <c r="D50" s="198" t="s">
        <v>124</v>
      </c>
      <c r="E50" s="198" t="s">
        <v>390</v>
      </c>
      <c r="F50" s="128"/>
      <c r="G50" s="203">
        <f>IF(SUM(F8:G9)="","",SUM(F8:G9))</f>
        <v>0</v>
      </c>
      <c r="H50" s="192" t="str">
        <f t="shared" si="6"/>
        <v/>
      </c>
      <c r="I50" s="193" t="str">
        <f t="shared" si="5"/>
        <v>Indikator unvollständig</v>
      </c>
      <c r="J50" s="1"/>
      <c r="K50" s="194"/>
      <c r="M50" s="195">
        <v>0.05</v>
      </c>
      <c r="N50" s="195"/>
      <c r="O50" s="195">
        <v>0</v>
      </c>
      <c r="P50" s="195">
        <v>1</v>
      </c>
      <c r="Q50" s="205"/>
    </row>
    <row r="51" spans="1:17" s="178" customFormat="1" ht="54.75" customHeight="1" thickBot="1" x14ac:dyDescent="0.25">
      <c r="A51" s="189"/>
      <c r="B51" s="204"/>
      <c r="C51" s="158" t="s">
        <v>264</v>
      </c>
      <c r="D51" s="157" t="s">
        <v>124</v>
      </c>
      <c r="E51" s="202" t="s">
        <v>276</v>
      </c>
      <c r="F51" s="128"/>
      <c r="G51" s="203">
        <f>IF(SUM(F8,F9,F12,F13)="","",SUM(F8,F9,F12,F13))</f>
        <v>0</v>
      </c>
      <c r="H51" s="192" t="str">
        <f t="shared" si="6"/>
        <v/>
      </c>
      <c r="I51" s="193" t="str">
        <f t="shared" si="5"/>
        <v>Indikator unvollständig</v>
      </c>
      <c r="J51" s="1"/>
      <c r="K51" s="221"/>
      <c r="M51" s="195">
        <v>0.02</v>
      </c>
      <c r="N51" s="195"/>
      <c r="O51" s="195">
        <v>0</v>
      </c>
      <c r="P51" s="195">
        <v>1</v>
      </c>
      <c r="Q51" s="205"/>
    </row>
    <row r="52" spans="1:17" ht="12.75" customHeight="1" x14ac:dyDescent="0.2">
      <c r="C52" s="334" t="s">
        <v>249</v>
      </c>
      <c r="D52" s="334"/>
      <c r="E52" s="62"/>
      <c r="F52" s="74"/>
      <c r="G52" s="74"/>
      <c r="H52" s="74"/>
      <c r="I52" s="74"/>
      <c r="J52" s="62"/>
      <c r="K52" s="62"/>
    </row>
    <row r="53" spans="1:17" ht="12.75" customHeight="1" x14ac:dyDescent="0.2">
      <c r="C53" s="226" t="s">
        <v>250</v>
      </c>
      <c r="D53" s="62"/>
      <c r="E53" s="62"/>
      <c r="F53" s="74"/>
      <c r="G53" s="74"/>
      <c r="H53" s="74"/>
      <c r="I53" s="74"/>
      <c r="J53" s="62"/>
      <c r="K53" s="62"/>
    </row>
  </sheetData>
  <sheetProtection algorithmName="SHA-512" hashValue="9ILHBlLwyla3Piv6oeMZBVpK54W/doWcdzb38H5WuvtAF11RRhE/wqbp+eAgX0h4PyyJ1OP9NdUtnYIrCy4M7g==" saltValue="Vqgk/l71jNtAvOP1TTRTsw==" spinCount="100000" sheet="1" selectLockedCells="1"/>
  <mergeCells count="19">
    <mergeCell ref="C4:I4"/>
    <mergeCell ref="F9:G9"/>
    <mergeCell ref="F8:G8"/>
    <mergeCell ref="C5:J5"/>
    <mergeCell ref="F10:G10"/>
    <mergeCell ref="C36:C37"/>
    <mergeCell ref="C38:C39"/>
    <mergeCell ref="C46:C47"/>
    <mergeCell ref="C52:D52"/>
    <mergeCell ref="K9:L11"/>
    <mergeCell ref="K12:L14"/>
    <mergeCell ref="F11:G11"/>
    <mergeCell ref="F12:G12"/>
    <mergeCell ref="F13:G13"/>
    <mergeCell ref="F14:G14"/>
    <mergeCell ref="C48:C49"/>
    <mergeCell ref="C40:C41"/>
    <mergeCell ref="C42:C43"/>
    <mergeCell ref="C34:C35"/>
  </mergeCells>
  <conditionalFormatting sqref="F20:F25 F31:F51">
    <cfRule type="containsBlanks" dxfId="15" priority="99">
      <formula>LEN(TRIM(F20))=0</formula>
    </cfRule>
  </conditionalFormatting>
  <conditionalFormatting sqref="I17">
    <cfRule type="cellIs" dxfId="14" priority="91" operator="equal">
      <formula>"Sollvorgabe nicht erfüllt"</formula>
    </cfRule>
    <cfRule type="cellIs" dxfId="13" priority="90" operator="equal">
      <formula>"Eingabe nicht korrekt"</formula>
    </cfRule>
    <cfRule type="cellIs" dxfId="12" priority="92" operator="equal">
      <formula>"Indikator unvollständig"</formula>
    </cfRule>
  </conditionalFormatting>
  <conditionalFormatting sqref="I20:I25">
    <cfRule type="cellIs" dxfId="11" priority="89" operator="equal">
      <formula>"Indikator unvollständig"</formula>
    </cfRule>
    <cfRule type="cellIs" dxfId="10" priority="88" operator="equal">
      <formula>"Sollvorgabe nicht erfüllt"</formula>
    </cfRule>
    <cfRule type="cellIs" dxfId="9" priority="87" operator="equal">
      <formula>"Eingabe nicht korrekt"</formula>
    </cfRule>
  </conditionalFormatting>
  <conditionalFormatting sqref="I31:I51">
    <cfRule type="cellIs" dxfId="8" priority="1" operator="equal">
      <formula>"Eingabe nicht korrekt"</formula>
    </cfRule>
    <cfRule type="cellIs" dxfId="7" priority="2" operator="equal">
      <formula>"Sollvorgabe nicht erfüllt"</formula>
    </cfRule>
    <cfRule type="cellIs" dxfId="6" priority="3" operator="equal">
      <formula>"Indikator unvollständig"</formula>
    </cfRule>
  </conditionalFormatting>
  <conditionalFormatting sqref="J12">
    <cfRule type="cellIs" dxfId="5" priority="24" operator="greaterThan">
      <formula>0</formula>
    </cfRule>
  </conditionalFormatting>
  <conditionalFormatting sqref="J13">
    <cfRule type="cellIs" dxfId="4" priority="23" operator="greaterThan">
      <formula>0</formula>
    </cfRule>
  </conditionalFormatting>
  <conditionalFormatting sqref="J17 J20:J25 J31:J51">
    <cfRule type="expression" dxfId="3" priority="103">
      <formula>OR(I17="Kennzahl unvollständig",I17="Sollvorgabe nicht erfüllt",I17="Wert-Begründung")</formula>
    </cfRule>
  </conditionalFormatting>
  <conditionalFormatting sqref="J31:J51 J17 J20:J25">
    <cfRule type="notContainsBlanks" dxfId="2" priority="74">
      <formula>LEN(TRIM(J17))&gt;0</formula>
    </cfRule>
  </conditionalFormatting>
  <conditionalFormatting sqref="J48">
    <cfRule type="expression" dxfId="1" priority="51">
      <formula>OR(I48="Kennzahl unvollständig",I48="Sollvorgabe nicht erfüllt")</formula>
    </cfRule>
    <cfRule type="notContainsBlanks" dxfId="0" priority="55">
      <formula>LEN(TRIM(J48))&gt;0</formula>
    </cfRule>
  </conditionalFormatting>
  <dataValidations count="4">
    <dataValidation type="whole" operator="greaterThanOrEqual" allowBlank="1" showInputMessage="1" showErrorMessage="1" error="Eingabe einer ganzen Zahl." sqref="F17 F8:F13 F20:F25 F33:F51" xr:uid="{3392FD10-42F0-4156-8A99-A8486642E2D2}">
      <formula1>0</formula1>
    </dataValidation>
    <dataValidation operator="greaterThanOrEqual" allowBlank="1" showInputMessage="1" error="Eingabe einer ganzen Zahl." sqref="F14" xr:uid="{FA028E21-0748-4E57-BFC1-A3C9FC6E1569}"/>
    <dataValidation type="textLength" operator="lessThanOrEqual" allowBlank="1" showInputMessage="1" showErrorMessage="1" error="Textlänge auf 1000 Zeichen begrenzt." sqref="J17:K17 J20:K25 J31:K51" xr:uid="{7DC1C834-1D91-4862-8BD2-6C95071680BA}">
      <formula1>1000</formula1>
    </dataValidation>
    <dataValidation type="textLength" operator="lessThanOrEqual" allowBlank="1" showInputMessage="1" showErrorMessage="1" error="Textlänge auf 300 Zeichen begrenzt." sqref="J26:K30 J18:K19" xr:uid="{2F7E2842-064E-4256-A8C5-11FFC9F7CACE}">
      <formula1>300</formula1>
    </dataValidation>
  </dataValidations>
  <hyperlinks>
    <hyperlink ref="J2" location="'Vorwort &amp; Inhaltsverzeichnis'!C43" display="zurück zum Inhaltsverzeichnis" xr:uid="{D0F17B63-FCB0-422B-8F44-C0E487DA0882}"/>
  </hyperlinks>
  <pageMargins left="0.7" right="0.7" top="0.78740157499999996" bottom="0.78740157499999996" header="0.3" footer="0.3"/>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P45"/>
  <sheetViews>
    <sheetView topLeftCell="A19" workbookViewId="0">
      <selection activeCell="B41" sqref="B41"/>
    </sheetView>
  </sheetViews>
  <sheetFormatPr baseColWidth="10" defaultColWidth="10.85546875" defaultRowHeight="12.75" x14ac:dyDescent="0.2"/>
  <cols>
    <col min="1" max="1" width="10.85546875" style="2"/>
    <col min="2" max="2" width="28.140625" style="2" bestFit="1" customWidth="1"/>
    <col min="3" max="3" width="12.28515625" style="2" bestFit="1" customWidth="1"/>
    <col min="4" max="4" width="12" style="2" bestFit="1" customWidth="1"/>
    <col min="5" max="5" width="24.85546875" style="2" bestFit="1" customWidth="1"/>
    <col min="6" max="6" width="35.140625" style="2" bestFit="1" customWidth="1"/>
    <col min="7" max="9" width="10.85546875" style="2"/>
    <col min="10" max="10" width="21.85546875" style="2" bestFit="1" customWidth="1"/>
    <col min="11" max="11" width="20.140625" style="2" customWidth="1"/>
    <col min="12" max="12" width="10.85546875" style="2"/>
    <col min="13" max="13" width="63.5703125" style="2" bestFit="1" customWidth="1"/>
    <col min="14" max="16384" width="10.85546875" style="2"/>
  </cols>
  <sheetData>
    <row r="1" spans="1:16" x14ac:dyDescent="0.2">
      <c r="J1" s="7"/>
      <c r="K1" s="7"/>
      <c r="M1" s="7" t="s">
        <v>54</v>
      </c>
      <c r="P1" s="7"/>
    </row>
    <row r="2" spans="1:16" x14ac:dyDescent="0.2">
      <c r="K2" s="142"/>
      <c r="M2" s="5" t="s">
        <v>55</v>
      </c>
    </row>
    <row r="3" spans="1:16" x14ac:dyDescent="0.2">
      <c r="D3" s="3"/>
      <c r="E3" s="3"/>
      <c r="K3" s="142"/>
      <c r="M3" s="5" t="s">
        <v>56</v>
      </c>
      <c r="P3" s="2" t="str">
        <f>IF('Allgemeine Angaben'!$J$8=Hilfstabelle!$D$4,"","HO")</f>
        <v>HO</v>
      </c>
    </row>
    <row r="4" spans="1:16" x14ac:dyDescent="0.2">
      <c r="C4" s="7" t="s">
        <v>71</v>
      </c>
      <c r="D4" s="6" t="s">
        <v>14</v>
      </c>
      <c r="E4" s="73" t="s">
        <v>96</v>
      </c>
      <c r="F4" s="65" t="s">
        <v>94</v>
      </c>
      <c r="K4" s="143"/>
      <c r="M4" s="65" t="s">
        <v>74</v>
      </c>
    </row>
    <row r="5" spans="1:16" x14ac:dyDescent="0.2">
      <c r="A5" s="7" t="s">
        <v>70</v>
      </c>
      <c r="B5" s="6" t="str">
        <f>IF('Allgemeine Angaben'!$J$8=Hilfstabelle!$D$4,"HO","SHO")</f>
        <v>SHO</v>
      </c>
      <c r="D5" s="6" t="s">
        <v>15</v>
      </c>
      <c r="F5" s="65" t="s">
        <v>97</v>
      </c>
      <c r="K5" s="142"/>
      <c r="M5" s="5" t="s">
        <v>57</v>
      </c>
    </row>
    <row r="6" spans="1:16" x14ac:dyDescent="0.2">
      <c r="B6" s="6" t="str">
        <f>IF('Allgemeine Angaben'!$J$8=Hilfstabelle!$D$4,"","HO")</f>
        <v>HO</v>
      </c>
      <c r="D6" s="5"/>
      <c r="F6" s="65" t="s">
        <v>95</v>
      </c>
      <c r="M6" s="5"/>
    </row>
    <row r="7" spans="1:16" x14ac:dyDescent="0.2">
      <c r="B7" s="65" t="s">
        <v>103</v>
      </c>
      <c r="F7" s="5"/>
      <c r="J7" s="7" t="s">
        <v>51</v>
      </c>
      <c r="K7" s="7" t="s">
        <v>59</v>
      </c>
      <c r="L7" s="7" t="s">
        <v>50</v>
      </c>
      <c r="M7" s="7" t="s">
        <v>58</v>
      </c>
    </row>
    <row r="8" spans="1:16" x14ac:dyDescent="0.2">
      <c r="B8" s="3"/>
      <c r="D8" s="3"/>
      <c r="J8" s="47" t="str">
        <f>IF('Allgemeine Angaben'!G19="","",'Allgemeine Angaben'!G19)</f>
        <v/>
      </c>
      <c r="K8" s="5" t="str">
        <f>IF('Allgemeine Angaben'!E19&lt;&gt;"",COUNTA('Allgemeine Angaben'!$E$19:E19),"")</f>
        <v/>
      </c>
      <c r="L8" s="48" t="str">
        <f>IF('Allgemeine Angaben'!E19="","",'Allgemeine Angaben'!E19)</f>
        <v/>
      </c>
      <c r="M8" s="5" t="str">
        <f>IFERROR(VLOOKUP(ROW(A1),$K$8:$L$32,2,0),"")</f>
        <v/>
      </c>
    </row>
    <row r="9" spans="1:16" x14ac:dyDescent="0.2">
      <c r="D9" s="3"/>
      <c r="J9" s="47" t="str">
        <f>IF('Allgemeine Angaben'!G20="","",'Allgemeine Angaben'!G20)</f>
        <v/>
      </c>
      <c r="K9" s="5" t="str">
        <f>IF('Allgemeine Angaben'!E20&lt;&gt;"",COUNTA('Allgemeine Angaben'!$E$19:E20),"")</f>
        <v/>
      </c>
      <c r="L9" s="48" t="str">
        <f>IF('Allgemeine Angaben'!E20="","",'Allgemeine Angaben'!E20)</f>
        <v/>
      </c>
      <c r="M9" s="5" t="str">
        <f>IFERROR(VLOOKUP(ROW(A2),$K$8:$L$32,2,0),"")</f>
        <v/>
      </c>
    </row>
    <row r="10" spans="1:16" x14ac:dyDescent="0.2">
      <c r="A10" s="7" t="s">
        <v>36</v>
      </c>
      <c r="B10" s="5"/>
      <c r="D10" s="3"/>
      <c r="J10" s="47" t="str">
        <f>IF('Allgemeine Angaben'!G21="","",'Allgemeine Angaben'!G21)</f>
        <v/>
      </c>
      <c r="K10" s="5" t="str">
        <f>IF('Allgemeine Angaben'!E21&lt;&gt;"",COUNTA('Allgemeine Angaben'!$E$19:E21),"")</f>
        <v/>
      </c>
      <c r="L10" s="48" t="str">
        <f>IF('Allgemeine Angaben'!E21="","",'Allgemeine Angaben'!E21)</f>
        <v/>
      </c>
      <c r="M10" s="5" t="str">
        <f>IFERROR(VLOOKUP(ROW(A3),$K$8:$L$32,2,0),"")</f>
        <v/>
      </c>
    </row>
    <row r="11" spans="1:16" x14ac:dyDescent="0.2">
      <c r="B11" s="6" t="s">
        <v>23</v>
      </c>
      <c r="J11" s="47" t="str">
        <f>IF('Allgemeine Angaben'!G22="","",'Allgemeine Angaben'!G22)</f>
        <v/>
      </c>
      <c r="K11" s="5" t="str">
        <f>IF('Allgemeine Angaben'!E22&lt;&gt;"",COUNTA('Allgemeine Angaben'!$E$19:E22),"")</f>
        <v/>
      </c>
      <c r="L11" s="48" t="str">
        <f>IF('Allgemeine Angaben'!E22="","",'Allgemeine Angaben'!E22)</f>
        <v/>
      </c>
      <c r="M11" s="5" t="str">
        <f>IFERROR(VLOOKUP(ROW(#REF!),$K$8:$L$32,2,0),"")</f>
        <v/>
      </c>
    </row>
    <row r="12" spans="1:16" x14ac:dyDescent="0.2">
      <c r="J12" s="47" t="str">
        <f>IF('Allgemeine Angaben'!G23="","",'Allgemeine Angaben'!G23)</f>
        <v/>
      </c>
      <c r="K12" s="5" t="str">
        <f>IF('Allgemeine Angaben'!E23&lt;&gt;"",COUNTA('Allgemeine Angaben'!$E$19:E23),"")</f>
        <v/>
      </c>
      <c r="L12" s="48" t="str">
        <f>IF('Allgemeine Angaben'!E23="","",'Allgemeine Angaben'!E23)</f>
        <v/>
      </c>
      <c r="M12" s="5" t="str">
        <f t="shared" ref="M12:M17" si="0">IFERROR(VLOOKUP(ROW(A5),$K$8:$L$32,2,0),"")</f>
        <v/>
      </c>
    </row>
    <row r="13" spans="1:16" x14ac:dyDescent="0.2">
      <c r="J13" s="47" t="str">
        <f>IF('Allgemeine Angaben'!G24="","",'Allgemeine Angaben'!G24)</f>
        <v/>
      </c>
      <c r="K13" s="5" t="str">
        <f>IF('Allgemeine Angaben'!E24&lt;&gt;"",COUNTA('Allgemeine Angaben'!$E$19:E24),"")</f>
        <v/>
      </c>
      <c r="L13" s="48" t="str">
        <f>IF('Allgemeine Angaben'!E24="","",'Allgemeine Angaben'!E24)</f>
        <v/>
      </c>
      <c r="M13" s="5" t="str">
        <f t="shared" si="0"/>
        <v/>
      </c>
    </row>
    <row r="14" spans="1:16" x14ac:dyDescent="0.2">
      <c r="A14" s="7" t="s">
        <v>36</v>
      </c>
      <c r="B14" s="5" t="s">
        <v>17</v>
      </c>
      <c r="J14" s="47" t="str">
        <f>IF('Allgemeine Angaben'!G25="","",'Allgemeine Angaben'!G25)</f>
        <v/>
      </c>
      <c r="K14" s="5" t="str">
        <f>IF('Allgemeine Angaben'!E25&lt;&gt;"",COUNTA('Allgemeine Angaben'!$E$19:E25),"")</f>
        <v/>
      </c>
      <c r="L14" s="48" t="str">
        <f>IF('Allgemeine Angaben'!E25="","",'Allgemeine Angaben'!E25)</f>
        <v/>
      </c>
      <c r="M14" s="5" t="str">
        <f t="shared" si="0"/>
        <v/>
      </c>
    </row>
    <row r="15" spans="1:16" x14ac:dyDescent="0.2">
      <c r="B15" s="5" t="s">
        <v>18</v>
      </c>
      <c r="D15" s="7"/>
      <c r="J15" s="47" t="str">
        <f>IF('Allgemeine Angaben'!G26="","",'Allgemeine Angaben'!G26)</f>
        <v/>
      </c>
      <c r="K15" s="5" t="str">
        <f>IF('Allgemeine Angaben'!E26&lt;&gt;"",COUNTA('Allgemeine Angaben'!$E$19:E26),"")</f>
        <v/>
      </c>
      <c r="L15" s="48" t="str">
        <f>IF('Allgemeine Angaben'!E26="","",'Allgemeine Angaben'!E26)</f>
        <v/>
      </c>
      <c r="M15" s="5" t="str">
        <f t="shared" si="0"/>
        <v/>
      </c>
    </row>
    <row r="16" spans="1:16" x14ac:dyDescent="0.2">
      <c r="B16" s="5"/>
      <c r="J16" s="47" t="str">
        <f>IF('Allgemeine Angaben'!G27="","",'Allgemeine Angaben'!G27)</f>
        <v/>
      </c>
      <c r="K16" s="5" t="str">
        <f>IF('Allgemeine Angaben'!E27&lt;&gt;"",COUNTA('Allgemeine Angaben'!$E$19:E27),"")</f>
        <v/>
      </c>
      <c r="L16" s="48" t="str">
        <f>IF('Allgemeine Angaben'!E27="","",'Allgemeine Angaben'!E27)</f>
        <v/>
      </c>
      <c r="M16" s="5" t="str">
        <f t="shared" si="0"/>
        <v/>
      </c>
    </row>
    <row r="17" spans="1:13" x14ac:dyDescent="0.2">
      <c r="J17" s="144" t="str">
        <f>IF('Allgemeine Angaben'!G28="","",'Allgemeine Angaben'!G28)</f>
        <v/>
      </c>
      <c r="K17" s="145" t="str">
        <f>IF('Allgemeine Angaben'!E28&lt;&gt;"",COUNTA('Allgemeine Angaben'!$E$19:E28),"")</f>
        <v/>
      </c>
      <c r="L17" s="146" t="str">
        <f>IF('Allgemeine Angaben'!E28="","",'Allgemeine Angaben'!E28)</f>
        <v/>
      </c>
      <c r="M17" s="145" t="str">
        <f t="shared" si="0"/>
        <v/>
      </c>
    </row>
    <row r="18" spans="1:13" x14ac:dyDescent="0.2">
      <c r="D18" s="7" t="s">
        <v>60</v>
      </c>
      <c r="E18" s="5" t="s">
        <v>61</v>
      </c>
      <c r="J18" s="49"/>
      <c r="L18" s="147"/>
    </row>
    <row r="19" spans="1:13" x14ac:dyDescent="0.2">
      <c r="E19" s="5" t="s">
        <v>62</v>
      </c>
      <c r="J19" s="49"/>
      <c r="L19" s="147"/>
    </row>
    <row r="20" spans="1:13" x14ac:dyDescent="0.2">
      <c r="E20" s="5" t="s">
        <v>63</v>
      </c>
      <c r="J20" s="49"/>
      <c r="L20" s="147"/>
    </row>
    <row r="21" spans="1:13" x14ac:dyDescent="0.2">
      <c r="E21" s="5" t="s">
        <v>64</v>
      </c>
      <c r="J21" s="49"/>
      <c r="L21" s="147"/>
    </row>
    <row r="22" spans="1:13" x14ac:dyDescent="0.2">
      <c r="E22" s="46" t="s">
        <v>65</v>
      </c>
      <c r="J22" s="49"/>
      <c r="L22" s="147"/>
    </row>
    <row r="23" spans="1:13" x14ac:dyDescent="0.2">
      <c r="J23" s="49"/>
      <c r="L23" s="147"/>
    </row>
    <row r="24" spans="1:13" x14ac:dyDescent="0.2">
      <c r="E24" s="62"/>
      <c r="J24" s="49"/>
      <c r="L24" s="147"/>
    </row>
    <row r="25" spans="1:13" x14ac:dyDescent="0.2">
      <c r="J25" s="49"/>
      <c r="L25" s="147"/>
    </row>
    <row r="26" spans="1:13" x14ac:dyDescent="0.2">
      <c r="A26" s="7" t="s">
        <v>37</v>
      </c>
      <c r="B26" s="5"/>
      <c r="D26" s="7"/>
      <c r="E26" s="141"/>
      <c r="J26" s="49"/>
      <c r="L26" s="147"/>
    </row>
    <row r="27" spans="1:13" x14ac:dyDescent="0.2">
      <c r="E27" s="141"/>
      <c r="J27" s="49"/>
      <c r="L27" s="147"/>
    </row>
    <row r="28" spans="1:13" x14ac:dyDescent="0.2">
      <c r="A28" s="7" t="s">
        <v>72</v>
      </c>
      <c r="B28" s="6" t="s">
        <v>73</v>
      </c>
      <c r="J28" s="49"/>
      <c r="L28" s="147"/>
    </row>
    <row r="29" spans="1:13" x14ac:dyDescent="0.2">
      <c r="B29" s="6" t="s">
        <v>24</v>
      </c>
      <c r="J29" s="49"/>
      <c r="L29" s="147"/>
    </row>
    <row r="30" spans="1:13" x14ac:dyDescent="0.2">
      <c r="B30" s="6" t="s">
        <v>25</v>
      </c>
      <c r="J30" s="49"/>
      <c r="L30" s="147"/>
    </row>
    <row r="31" spans="1:13" x14ac:dyDescent="0.2">
      <c r="B31" s="6" t="s">
        <v>19</v>
      </c>
      <c r="J31" s="49"/>
      <c r="L31" s="147"/>
    </row>
    <row r="32" spans="1:13" x14ac:dyDescent="0.2">
      <c r="B32" s="6" t="s">
        <v>20</v>
      </c>
      <c r="J32" s="49"/>
      <c r="L32" s="147"/>
    </row>
    <row r="33" spans="2:11" x14ac:dyDescent="0.2">
      <c r="B33" s="6" t="s">
        <v>21</v>
      </c>
      <c r="J33" s="49"/>
      <c r="K33" s="50"/>
    </row>
    <row r="34" spans="2:11" x14ac:dyDescent="0.2">
      <c r="B34" s="6" t="s">
        <v>22</v>
      </c>
    </row>
    <row r="35" spans="2:11" x14ac:dyDescent="0.2">
      <c r="B35" s="6" t="s">
        <v>147</v>
      </c>
    </row>
    <row r="36" spans="2:11" x14ac:dyDescent="0.2">
      <c r="B36" s="6" t="s">
        <v>148</v>
      </c>
    </row>
    <row r="37" spans="2:11" x14ac:dyDescent="0.2">
      <c r="B37" s="6" t="s">
        <v>394</v>
      </c>
    </row>
    <row r="38" spans="2:11" x14ac:dyDescent="0.2">
      <c r="B38" s="6" t="s">
        <v>395</v>
      </c>
    </row>
    <row r="39" spans="2:11" x14ac:dyDescent="0.2">
      <c r="B39" s="6" t="s">
        <v>396</v>
      </c>
    </row>
    <row r="40" spans="2:11" x14ac:dyDescent="0.2">
      <c r="B40" s="6" t="s">
        <v>404</v>
      </c>
    </row>
    <row r="41" spans="2:11" x14ac:dyDescent="0.2">
      <c r="B41" s="6" t="s">
        <v>399</v>
      </c>
    </row>
    <row r="42" spans="2:11" x14ac:dyDescent="0.2">
      <c r="B42" s="6" t="s">
        <v>400</v>
      </c>
    </row>
    <row r="43" spans="2:11" x14ac:dyDescent="0.2">
      <c r="B43" s="6" t="s">
        <v>403</v>
      </c>
    </row>
    <row r="44" spans="2:11" x14ac:dyDescent="0.2">
      <c r="B44" s="6" t="s">
        <v>401</v>
      </c>
    </row>
    <row r="45" spans="2:11" x14ac:dyDescent="0.2">
      <c r="B45" s="6" t="s">
        <v>402</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P2"/>
  <sheetViews>
    <sheetView topLeftCell="C1" zoomScaleNormal="100" workbookViewId="0">
      <selection activeCell="P8" sqref="P8"/>
    </sheetView>
  </sheetViews>
  <sheetFormatPr baseColWidth="10" defaultRowHeight="12" x14ac:dyDescent="0.2"/>
  <cols>
    <col min="1" max="12" width="11.42578125" style="32" customWidth="1"/>
    <col min="13" max="13" width="12.140625" style="32" customWidth="1"/>
    <col min="14" max="137" width="11.42578125" style="32" customWidth="1"/>
    <col min="138" max="16384" width="11.42578125" style="32"/>
  </cols>
  <sheetData>
    <row r="1" spans="1:198" s="33" customFormat="1" ht="360" x14ac:dyDescent="0.25">
      <c r="A1" s="34" t="s">
        <v>52</v>
      </c>
      <c r="B1" s="34" t="s">
        <v>41</v>
      </c>
      <c r="C1" s="34" t="s">
        <v>397</v>
      </c>
      <c r="D1" s="34" t="s">
        <v>42</v>
      </c>
      <c r="E1" s="34" t="s">
        <v>13</v>
      </c>
      <c r="F1" s="34" t="s">
        <v>43</v>
      </c>
      <c r="G1" s="34" t="s">
        <v>44</v>
      </c>
      <c r="H1" s="34" t="s">
        <v>68</v>
      </c>
      <c r="I1" s="34" t="s">
        <v>67</v>
      </c>
      <c r="J1" s="34" t="s">
        <v>45</v>
      </c>
      <c r="K1" s="34" t="s">
        <v>46</v>
      </c>
      <c r="L1" s="34" t="s">
        <v>392</v>
      </c>
      <c r="M1" s="34" t="s">
        <v>47</v>
      </c>
      <c r="N1" s="34" t="s">
        <v>149</v>
      </c>
      <c r="O1" s="34" t="s">
        <v>234</v>
      </c>
      <c r="P1" s="34" t="s">
        <v>236</v>
      </c>
      <c r="Q1" s="34" t="s">
        <v>235</v>
      </c>
      <c r="R1" s="34" t="s">
        <v>237</v>
      </c>
      <c r="S1" s="34" t="s">
        <v>238</v>
      </c>
      <c r="T1" s="34" t="s">
        <v>239</v>
      </c>
      <c r="U1" s="34" t="s">
        <v>240</v>
      </c>
      <c r="V1" s="150" t="s">
        <v>241</v>
      </c>
      <c r="W1" s="150" t="s">
        <v>111</v>
      </c>
      <c r="X1" s="34" t="s">
        <v>180</v>
      </c>
      <c r="Y1" s="34" t="s">
        <v>181</v>
      </c>
      <c r="Z1" s="34" t="s">
        <v>182</v>
      </c>
      <c r="AA1" s="34" t="s">
        <v>183</v>
      </c>
      <c r="AB1" s="34" t="s">
        <v>184</v>
      </c>
      <c r="AC1" s="34" t="s">
        <v>185</v>
      </c>
      <c r="AD1" s="34" t="s">
        <v>130</v>
      </c>
      <c r="AE1" s="208" t="s">
        <v>186</v>
      </c>
      <c r="AF1" s="208" t="s">
        <v>187</v>
      </c>
      <c r="AG1" s="34" t="s">
        <v>131</v>
      </c>
      <c r="AH1" s="34" t="s">
        <v>132</v>
      </c>
      <c r="AI1" s="34" t="s">
        <v>188</v>
      </c>
      <c r="AJ1" s="34" t="s">
        <v>189</v>
      </c>
      <c r="AK1" s="34" t="s">
        <v>190</v>
      </c>
      <c r="AL1" s="34" t="s">
        <v>191</v>
      </c>
      <c r="AM1" s="34" t="s">
        <v>192</v>
      </c>
      <c r="AN1" s="34" t="s">
        <v>193</v>
      </c>
      <c r="AO1" s="34" t="s">
        <v>194</v>
      </c>
      <c r="AP1" s="34" t="s">
        <v>195</v>
      </c>
      <c r="AQ1" s="34" t="s">
        <v>196</v>
      </c>
      <c r="AR1" s="34" t="s">
        <v>197</v>
      </c>
      <c r="AS1" s="34" t="s">
        <v>198</v>
      </c>
      <c r="AT1" s="34" t="s">
        <v>199</v>
      </c>
      <c r="AU1" s="34" t="s">
        <v>200</v>
      </c>
      <c r="AV1" s="34" t="s">
        <v>201</v>
      </c>
      <c r="AW1" s="34" t="s">
        <v>202</v>
      </c>
      <c r="AX1" s="34" t="s">
        <v>203</v>
      </c>
      <c r="AY1" s="34" t="s">
        <v>204</v>
      </c>
      <c r="AZ1" s="34" t="s">
        <v>205</v>
      </c>
      <c r="BA1" s="150" t="s">
        <v>206</v>
      </c>
      <c r="BB1" s="34" t="s">
        <v>207</v>
      </c>
      <c r="BC1" s="34" t="s">
        <v>133</v>
      </c>
      <c r="BD1" s="34" t="s">
        <v>134</v>
      </c>
      <c r="BE1" s="34" t="s">
        <v>135</v>
      </c>
      <c r="BF1" s="34" t="s">
        <v>136</v>
      </c>
      <c r="BG1" s="34" t="s">
        <v>137</v>
      </c>
      <c r="BH1" s="34" t="s">
        <v>138</v>
      </c>
      <c r="BI1" s="34" t="s">
        <v>139</v>
      </c>
      <c r="BJ1" s="34" t="s">
        <v>140</v>
      </c>
      <c r="BK1" s="34" t="s">
        <v>141</v>
      </c>
      <c r="BL1" s="34" t="s">
        <v>142</v>
      </c>
      <c r="BM1" s="34" t="s">
        <v>143</v>
      </c>
      <c r="BN1" s="34" t="s">
        <v>208</v>
      </c>
      <c r="BO1" s="34" t="s">
        <v>209</v>
      </c>
      <c r="BP1" s="34" t="s">
        <v>210</v>
      </c>
      <c r="BQ1" s="34" t="s">
        <v>211</v>
      </c>
      <c r="BR1" s="34" t="s">
        <v>212</v>
      </c>
      <c r="BS1" s="34" t="s">
        <v>213</v>
      </c>
      <c r="BT1" s="34" t="s">
        <v>278</v>
      </c>
      <c r="BU1" s="34" t="s">
        <v>279</v>
      </c>
      <c r="BV1" s="34" t="s">
        <v>280</v>
      </c>
      <c r="BW1" s="34" t="s">
        <v>281</v>
      </c>
      <c r="BX1" s="34" t="s">
        <v>282</v>
      </c>
      <c r="BY1" s="34" t="s">
        <v>283</v>
      </c>
      <c r="BZ1" s="34" t="s">
        <v>284</v>
      </c>
      <c r="CA1" s="34" t="s">
        <v>285</v>
      </c>
      <c r="CB1" s="34" t="s">
        <v>286</v>
      </c>
      <c r="CC1" s="34" t="s">
        <v>287</v>
      </c>
      <c r="CD1" s="34" t="s">
        <v>288</v>
      </c>
      <c r="CE1" s="34" t="s">
        <v>289</v>
      </c>
      <c r="CF1" s="34" t="s">
        <v>290</v>
      </c>
      <c r="CG1" s="34" t="s">
        <v>291</v>
      </c>
      <c r="CH1" s="34" t="s">
        <v>292</v>
      </c>
      <c r="CI1" s="34" t="s">
        <v>293</v>
      </c>
      <c r="CJ1" s="34" t="s">
        <v>294</v>
      </c>
      <c r="CK1" s="34" t="s">
        <v>295</v>
      </c>
      <c r="CL1" s="34" t="s">
        <v>300</v>
      </c>
      <c r="CM1" s="34" t="s">
        <v>301</v>
      </c>
      <c r="CN1" s="34" t="s">
        <v>302</v>
      </c>
      <c r="CO1" s="34" t="s">
        <v>303</v>
      </c>
      <c r="CP1" s="34" t="s">
        <v>304</v>
      </c>
      <c r="CQ1" s="34" t="s">
        <v>305</v>
      </c>
      <c r="CR1" s="34" t="s">
        <v>296</v>
      </c>
      <c r="CS1" s="34" t="s">
        <v>297</v>
      </c>
      <c r="CT1" s="34" t="s">
        <v>298</v>
      </c>
      <c r="CU1" s="34" t="s">
        <v>306</v>
      </c>
      <c r="CV1" s="34" t="s">
        <v>299</v>
      </c>
      <c r="CW1" s="34" t="s">
        <v>214</v>
      </c>
      <c r="CX1" s="34" t="s">
        <v>215</v>
      </c>
      <c r="CY1" s="34" t="s">
        <v>216</v>
      </c>
      <c r="CZ1" s="34" t="s">
        <v>217</v>
      </c>
      <c r="DA1" s="34" t="s">
        <v>218</v>
      </c>
      <c r="DB1" s="34" t="s">
        <v>219</v>
      </c>
      <c r="DC1" s="34" t="s">
        <v>220</v>
      </c>
      <c r="DD1" s="34" t="s">
        <v>307</v>
      </c>
      <c r="DE1" s="34" t="s">
        <v>221</v>
      </c>
      <c r="DF1" s="34" t="s">
        <v>222</v>
      </c>
      <c r="DG1" s="34" t="s">
        <v>223</v>
      </c>
      <c r="DH1" s="34" t="s">
        <v>224</v>
      </c>
      <c r="DI1" s="34" t="s">
        <v>225</v>
      </c>
      <c r="DJ1" s="34" t="s">
        <v>308</v>
      </c>
      <c r="DK1" s="34" t="s">
        <v>309</v>
      </c>
      <c r="DL1" s="34" t="s">
        <v>310</v>
      </c>
      <c r="DM1" s="34" t="s">
        <v>311</v>
      </c>
      <c r="DN1" s="34" t="s">
        <v>312</v>
      </c>
      <c r="DO1" s="34" t="s">
        <v>313</v>
      </c>
      <c r="DP1" s="34" t="s">
        <v>314</v>
      </c>
      <c r="DQ1" s="34" t="s">
        <v>315</v>
      </c>
      <c r="DR1" s="34" t="s">
        <v>316</v>
      </c>
      <c r="DS1" s="34" t="s">
        <v>317</v>
      </c>
      <c r="DT1" s="34" t="s">
        <v>318</v>
      </c>
      <c r="DU1" s="34" t="s">
        <v>319</v>
      </c>
      <c r="DV1" s="34" t="s">
        <v>320</v>
      </c>
      <c r="DW1" s="34" t="s">
        <v>321</v>
      </c>
      <c r="DX1" s="34" t="s">
        <v>322</v>
      </c>
      <c r="DY1" s="34" t="s">
        <v>323</v>
      </c>
      <c r="DZ1" s="34" t="s">
        <v>324</v>
      </c>
      <c r="EA1" s="34" t="s">
        <v>325</v>
      </c>
      <c r="EB1" s="34" t="s">
        <v>326</v>
      </c>
      <c r="EC1" s="34" t="s">
        <v>327</v>
      </c>
      <c r="ED1" s="34" t="s">
        <v>328</v>
      </c>
      <c r="EE1" s="34" t="s">
        <v>329</v>
      </c>
      <c r="EF1" s="34" t="s">
        <v>330</v>
      </c>
      <c r="EG1" s="34" t="s">
        <v>331</v>
      </c>
      <c r="EH1" s="34" t="s">
        <v>332</v>
      </c>
      <c r="EI1" s="34" t="s">
        <v>333</v>
      </c>
      <c r="EJ1" s="34" t="s">
        <v>334</v>
      </c>
      <c r="EK1" s="34" t="s">
        <v>335</v>
      </c>
      <c r="EL1" s="34" t="s">
        <v>336</v>
      </c>
      <c r="EM1" s="34" t="s">
        <v>337</v>
      </c>
      <c r="EN1" s="34" t="s">
        <v>338</v>
      </c>
      <c r="EO1" s="34" t="s">
        <v>339</v>
      </c>
      <c r="EP1" s="34" t="s">
        <v>340</v>
      </c>
      <c r="EQ1" s="34" t="s">
        <v>341</v>
      </c>
      <c r="ER1" s="34" t="s">
        <v>342</v>
      </c>
      <c r="ES1" s="34" t="s">
        <v>343</v>
      </c>
      <c r="ET1" s="34" t="s">
        <v>344</v>
      </c>
      <c r="EU1" s="34" t="s">
        <v>345</v>
      </c>
      <c r="EV1" s="34" t="s">
        <v>346</v>
      </c>
      <c r="EW1" s="34" t="s">
        <v>347</v>
      </c>
      <c r="EX1" s="34" t="s">
        <v>348</v>
      </c>
      <c r="EY1" s="34" t="s">
        <v>349</v>
      </c>
      <c r="EZ1" s="34" t="s">
        <v>350</v>
      </c>
      <c r="FA1" s="34" t="s">
        <v>351</v>
      </c>
      <c r="FB1" s="34" t="s">
        <v>352</v>
      </c>
      <c r="FC1" s="34" t="s">
        <v>353</v>
      </c>
      <c r="FD1" s="34" t="s">
        <v>354</v>
      </c>
      <c r="FE1" s="34" t="s">
        <v>355</v>
      </c>
      <c r="FF1" s="34" t="s">
        <v>356</v>
      </c>
      <c r="FG1" s="34" t="s">
        <v>357</v>
      </c>
      <c r="FH1" s="34" t="s">
        <v>358</v>
      </c>
      <c r="FI1" s="34" t="s">
        <v>359</v>
      </c>
      <c r="FJ1" s="34" t="s">
        <v>360</v>
      </c>
      <c r="FK1" s="34" t="s">
        <v>361</v>
      </c>
      <c r="FL1" s="34" t="s">
        <v>362</v>
      </c>
      <c r="FM1" s="34" t="s">
        <v>363</v>
      </c>
      <c r="FN1" s="34" t="s">
        <v>364</v>
      </c>
      <c r="FO1" s="34" t="s">
        <v>365</v>
      </c>
      <c r="FP1" s="34" t="s">
        <v>366</v>
      </c>
      <c r="FQ1" s="34" t="s">
        <v>367</v>
      </c>
      <c r="FR1" s="34" t="s">
        <v>368</v>
      </c>
      <c r="FS1" s="34" t="s">
        <v>369</v>
      </c>
      <c r="FT1" s="34" t="s">
        <v>370</v>
      </c>
      <c r="FU1" s="34" t="s">
        <v>371</v>
      </c>
      <c r="FV1" s="34" t="s">
        <v>372</v>
      </c>
      <c r="FW1" s="34" t="s">
        <v>373</v>
      </c>
      <c r="FX1" s="34" t="s">
        <v>374</v>
      </c>
      <c r="FY1" s="34" t="s">
        <v>375</v>
      </c>
      <c r="FZ1" s="34" t="s">
        <v>376</v>
      </c>
      <c r="GA1" s="34" t="s">
        <v>377</v>
      </c>
      <c r="GB1" s="34" t="s">
        <v>378</v>
      </c>
      <c r="GC1" s="34" t="s">
        <v>379</v>
      </c>
      <c r="GD1" s="34" t="s">
        <v>226</v>
      </c>
      <c r="GE1" s="34" t="s">
        <v>227</v>
      </c>
      <c r="GF1" s="34" t="s">
        <v>228</v>
      </c>
      <c r="GG1" s="34" t="s">
        <v>229</v>
      </c>
      <c r="GH1" s="34" t="s">
        <v>230</v>
      </c>
      <c r="GI1" s="34" t="s">
        <v>231</v>
      </c>
      <c r="GJ1" s="34" t="s">
        <v>380</v>
      </c>
      <c r="GK1" s="34" t="s">
        <v>381</v>
      </c>
      <c r="GL1" s="34" t="s">
        <v>382</v>
      </c>
      <c r="GM1" s="34" t="s">
        <v>383</v>
      </c>
      <c r="GN1" s="34" t="s">
        <v>384</v>
      </c>
      <c r="GO1" s="34" t="s">
        <v>385</v>
      </c>
      <c r="GP1" s="34" t="s">
        <v>145</v>
      </c>
    </row>
    <row r="2" spans="1:198" ht="36" x14ac:dyDescent="0.2">
      <c r="A2" s="35" t="str">
        <f>IF('Allgemeine Angaben'!K4="","",'Allgemeine Angaben'!K4)</f>
        <v/>
      </c>
      <c r="B2" s="35" t="str">
        <f>IF('Allgemeine Angaben'!E6="","",'Allgemeine Angaben'!E6)</f>
        <v/>
      </c>
      <c r="C2" s="35" t="str">
        <f>IF('Allgemeine Angaben'!J10="","",'Allgemeine Angaben'!J10)</f>
        <v/>
      </c>
      <c r="D2" s="36" t="str">
        <f>IF('Allgemeine Angaben'!J11="","",'Allgemeine Angaben'!J11)</f>
        <v/>
      </c>
      <c r="E2" s="35" t="str">
        <f>IF('Allgemeine Angaben'!J8="","",'Allgemeine Angaben'!J8)</f>
        <v/>
      </c>
      <c r="F2" s="35" t="str">
        <f>IF('Allgemeine Angaben'!J12="","",'Allgemeine Angaben'!J12)</f>
        <v/>
      </c>
      <c r="G2" s="37" t="str">
        <f>IF('Allgemeine Angaben'!J13="","",'Allgemeine Angaben'!J13)</f>
        <v/>
      </c>
      <c r="H2" s="37" t="str">
        <f>IF('Allgemeine Angaben'!J15="","",'Allgemeine Angaben'!J15)</f>
        <v/>
      </c>
      <c r="I2" s="37" t="str">
        <f>IF('Allgemeine Angaben'!J16="","",'Allgemeine Angaben'!J16)</f>
        <v/>
      </c>
      <c r="J2" s="35">
        <f>COUNTIF('Allgemeine Angaben'!G19:G28,"SHO")</f>
        <v>0</v>
      </c>
      <c r="K2" s="35">
        <f>COUNTIF('Allgemeine Angaben'!G19:G28,"HO")</f>
        <v>0</v>
      </c>
      <c r="L2" s="35">
        <f>COUNTIF('Allgemeine Angaben'!G19:G28,"kein S/HO")</f>
        <v>0</v>
      </c>
      <c r="M2" s="37">
        <f>IF(Zusammenfassung!D5="","",Zusammenfassung!D5)</f>
        <v>0</v>
      </c>
      <c r="N2" s="37" t="str">
        <f>IF(Zusammenfassung!D7="","",Zusammenfassung!D7)</f>
        <v/>
      </c>
      <c r="O2" s="37">
        <f>IF('2.2.3 Fallzahlen'!O8="","",'2.2.3 Fallzahlen'!O8)</f>
        <v>0</v>
      </c>
      <c r="P2" s="37">
        <f>'QI Schulter'!G17-'QI Schulter'!F17</f>
        <v>0</v>
      </c>
      <c r="Q2" s="37">
        <f>IF('2.2.3 Fallzahlen'!O9="","",'2.2.3 Fallzahlen'!O9)</f>
        <v>0</v>
      </c>
      <c r="R2" s="37">
        <f>IF('2.2.3 Fallzahlen'!O14="","",'2.2.3 Fallzahlen'!O14)</f>
        <v>0</v>
      </c>
      <c r="S2" s="37">
        <f>IF('2.2.3 Fallzahlen'!O15="","",'2.2.3 Fallzahlen'!O15)</f>
        <v>0</v>
      </c>
      <c r="T2" s="37">
        <f>IF('2.2.3 Fallzahlen'!O20="","",'2.2.3 Fallzahlen'!O20)</f>
        <v>0</v>
      </c>
      <c r="U2" s="151">
        <f>IF('2.2.3 Fallzahlen'!O21="","",'2.2.3 Fallzahlen'!O21)</f>
        <v>0</v>
      </c>
      <c r="V2" s="151" t="str">
        <f>IF('2.2.3 Fallzahlen'!D28="","",'2.2.3 Fallzahlen'!D28)</f>
        <v/>
      </c>
      <c r="W2" s="151" t="str">
        <f>IF(Zusammenfassung!D35="","",Zusammenfassung!D35)</f>
        <v/>
      </c>
      <c r="X2" s="37">
        <f>IF('QI Schulter'!F8="","",'QI Schulter'!F8)</f>
        <v>0</v>
      </c>
      <c r="Y2" s="37">
        <f>IF('QI Schulter'!F9="","",'QI Schulter'!F9)</f>
        <v>0</v>
      </c>
      <c r="Z2" s="37">
        <f>IF('QI Schulter'!F10="","",'QI Schulter'!F10)</f>
        <v>0</v>
      </c>
      <c r="AA2" s="37">
        <f>IF('QI Schulter'!F11="","",'QI Schulter'!F11)</f>
        <v>0</v>
      </c>
      <c r="AB2" s="37">
        <f>IF('QI Schulter'!F12="","",'QI Schulter'!F12)</f>
        <v>0</v>
      </c>
      <c r="AC2" s="37">
        <f>IF('QI Schulter'!F13="","",'QI Schulter'!F13)</f>
        <v>0</v>
      </c>
      <c r="AD2" s="37">
        <f>IF('QI Schulter'!F17="","",'QI Schulter'!F17)</f>
        <v>0</v>
      </c>
      <c r="AE2" s="37">
        <f>IF('QI Schulter'!G17="","",'QI Schulter'!G17)</f>
        <v>0</v>
      </c>
      <c r="AF2" s="40" t="str">
        <f>IF('QI Schulter'!H17="","",'QI Schulter'!H17)</f>
        <v>---</v>
      </c>
      <c r="AG2" s="37" t="str">
        <f>IF('QI Schulter'!I17="","",'QI Schulter'!I17)</f>
        <v>Anforderungen erfüllt</v>
      </c>
      <c r="AH2" s="37" t="str">
        <f>IF('QI Schulter'!J17="","",'QI Schulter'!J17)</f>
        <v/>
      </c>
      <c r="AI2" s="37" t="str">
        <f>IF('QI Schulter'!K17="","",'QI Schulter'!K17)</f>
        <v/>
      </c>
      <c r="AJ2" s="35" t="str">
        <f>IF('QI Schulter'!F20="","",'QI Schulter'!F20)</f>
        <v/>
      </c>
      <c r="AK2" s="35">
        <f>IF('QI Schulter'!G20="","",'QI Schulter'!G20)</f>
        <v>0</v>
      </c>
      <c r="AL2" s="40" t="str">
        <f>IF('QI Schulter'!H20="","",'QI Schulter'!H20)</f>
        <v/>
      </c>
      <c r="AM2" s="35" t="str">
        <f>IF('QI Schulter'!I20="","",'QI Schulter'!I20)</f>
        <v>Indikator unvollständig</v>
      </c>
      <c r="AN2" s="35" t="str">
        <f>IF('QI Schulter'!J20="","",'QI Schulter'!J20)</f>
        <v/>
      </c>
      <c r="AO2" s="35" t="str">
        <f>IF('QI Schulter'!K20="","",'QI Schulter'!K20)</f>
        <v/>
      </c>
      <c r="AP2" s="35" t="str">
        <f>IF('QI Schulter'!F21="","",'QI Schulter'!F21)</f>
        <v/>
      </c>
      <c r="AQ2" s="35">
        <f>IF('QI Schulter'!G21="","",'QI Schulter'!G21)</f>
        <v>0</v>
      </c>
      <c r="AR2" s="40" t="str">
        <f>IF('QI Schulter'!H21="","",'QI Schulter'!H21)</f>
        <v/>
      </c>
      <c r="AS2" s="35" t="str">
        <f>IF('QI Schulter'!I21="","",'QI Schulter'!I21)</f>
        <v>Indikator unvollständig</v>
      </c>
      <c r="AT2" s="35" t="str">
        <f>IF('QI Schulter'!J21="","",'QI Schulter'!J21)</f>
        <v/>
      </c>
      <c r="AU2" s="35" t="str">
        <f>IF('QI Schulter'!K21="","",'QI Schulter'!K21)</f>
        <v/>
      </c>
      <c r="AV2" s="35" t="str">
        <f>IF('QI Schulter'!F22="","",'QI Schulter'!F22)</f>
        <v/>
      </c>
      <c r="AW2" s="35">
        <f>IF('QI Schulter'!G22="","",'QI Schulter'!G22)</f>
        <v>0</v>
      </c>
      <c r="AX2" s="40" t="str">
        <f>IF('QI Schulter'!H22="","",'QI Schulter'!H22)</f>
        <v/>
      </c>
      <c r="AY2" s="35" t="str">
        <f>IF('QI Schulter'!I22="","",'QI Schulter'!I22)</f>
        <v>Indikator unvollständig</v>
      </c>
      <c r="AZ2" s="35" t="str">
        <f>IF('QI Schulter'!J22="","",'QI Schulter'!J22)</f>
        <v/>
      </c>
      <c r="BA2" s="35" t="str">
        <f>IF('QI Schulter'!K22="","",'QI Schulter'!K22)</f>
        <v/>
      </c>
      <c r="BB2" s="152" t="str">
        <f>IF('QI Schulter'!F23="","",'QI Schulter'!F23)</f>
        <v/>
      </c>
      <c r="BC2" s="152">
        <f>IF('QI Schulter'!G23="","",'QI Schulter'!G23)</f>
        <v>0</v>
      </c>
      <c r="BD2" s="40" t="str">
        <f>IF('QI Schulter'!H23="","",'QI Schulter'!H23)</f>
        <v/>
      </c>
      <c r="BE2" s="35" t="str">
        <f>IF('QI Schulter'!I23="","",'QI Schulter'!I23)</f>
        <v>Indikator unvollständig</v>
      </c>
      <c r="BF2" s="35" t="str">
        <f>IF('QI Schulter'!J23="","",'QI Schulter'!J23)</f>
        <v/>
      </c>
      <c r="BG2" s="35" t="str">
        <f>IF('QI Schulter'!K23="","",'QI Schulter'!K23)</f>
        <v/>
      </c>
      <c r="BH2" s="35" t="str">
        <f>IF('QI Schulter'!F24="","",'QI Schulter'!F24)</f>
        <v/>
      </c>
      <c r="BI2" s="35">
        <f>IF('QI Schulter'!G24="","",'QI Schulter'!G24)</f>
        <v>0</v>
      </c>
      <c r="BJ2" s="40" t="str">
        <f>IF('QI Schulter'!H24="","",'QI Schulter'!H24)</f>
        <v/>
      </c>
      <c r="BK2" s="35" t="str">
        <f>IF('QI Schulter'!I24="","",'QI Schulter'!I24)</f>
        <v>Indikator unvollständig</v>
      </c>
      <c r="BL2" s="35" t="str">
        <f>IF('QI Schulter'!J24="","",'QI Schulter'!J24)</f>
        <v/>
      </c>
      <c r="BM2" s="35" t="str">
        <f>IF('QI Schulter'!K24="","",'QI Schulter'!K24)</f>
        <v/>
      </c>
      <c r="BN2" s="35" t="str">
        <f>IF('QI Schulter'!F25="","",'QI Schulter'!F25)</f>
        <v/>
      </c>
      <c r="BO2" s="35">
        <f>IF('QI Schulter'!G25="","",'QI Schulter'!G25)</f>
        <v>0</v>
      </c>
      <c r="BP2" s="40" t="str">
        <f>IF('QI Schulter'!H25="","",'QI Schulter'!H25)</f>
        <v/>
      </c>
      <c r="BQ2" s="35" t="str">
        <f>IF('QI Schulter'!I25="","",'QI Schulter'!I25)</f>
        <v>Indikator unvollständig</v>
      </c>
      <c r="BR2" s="35" t="str">
        <f>IF('QI Schulter'!J25="","",'QI Schulter'!J25)</f>
        <v/>
      </c>
      <c r="BS2" s="35" t="str">
        <f>IF('QI Schulter'!K25="","",'QI Schulter'!K25)</f>
        <v/>
      </c>
      <c r="BT2" s="35" t="str">
        <f>IF('QI Schulter'!F31="","",'QI Schulter'!F31)</f>
        <v/>
      </c>
      <c r="BU2" s="35">
        <f>IF('QI Schulter'!G31="","",'QI Schulter'!G31)</f>
        <v>0</v>
      </c>
      <c r="BV2" s="40" t="str">
        <f>IF('QI Schulter'!H31="","",'QI Schulter'!H31)</f>
        <v/>
      </c>
      <c r="BW2" s="35" t="str">
        <f>IF('QI Schulter'!I31="","",'QI Schulter'!I31)</f>
        <v>Indikator unvollständig</v>
      </c>
      <c r="BX2" s="35" t="str">
        <f>IF('QI Schulter'!J31="","",'QI Schulter'!J31)</f>
        <v/>
      </c>
      <c r="BY2" s="35" t="str">
        <f>IF('QI Schulter'!K31="","",'QI Schulter'!K31)</f>
        <v/>
      </c>
      <c r="BZ2" s="35" t="str">
        <f>IF('QI Schulter'!F32="","",'QI Schulter'!F32)</f>
        <v/>
      </c>
      <c r="CA2" s="35">
        <f>IF('QI Schulter'!G32="","",'QI Schulter'!G32)</f>
        <v>0</v>
      </c>
      <c r="CB2" s="40" t="str">
        <f>IF('QI Schulter'!H32="","",'QI Schulter'!H32)</f>
        <v/>
      </c>
      <c r="CC2" s="35" t="str">
        <f>IF('QI Schulter'!I32="","",'QI Schulter'!I32)</f>
        <v>Indikator unvollständig</v>
      </c>
      <c r="CD2" s="35" t="str">
        <f>IF('QI Schulter'!J32="","",'QI Schulter'!J32)</f>
        <v/>
      </c>
      <c r="CE2" s="35" t="str">
        <f>IF('QI Schulter'!K32="","",'QI Schulter'!K32)</f>
        <v/>
      </c>
      <c r="CF2" s="35" t="str">
        <f>IF('QI Schulter'!F33="","",'QI Schulter'!F33)</f>
        <v/>
      </c>
      <c r="CG2" s="35">
        <f>IF('QI Schulter'!G33="","",'QI Schulter'!G33)</f>
        <v>0</v>
      </c>
      <c r="CH2" s="40" t="str">
        <f>IF('QI Schulter'!H33="","",'QI Schulter'!H33)</f>
        <v/>
      </c>
      <c r="CI2" s="35" t="str">
        <f>IF('QI Schulter'!I33="","",'QI Schulter'!I33)</f>
        <v>Indikator unvollständig</v>
      </c>
      <c r="CJ2" s="35" t="str">
        <f>IF('QI Schulter'!J33="","",'QI Schulter'!J33)</f>
        <v/>
      </c>
      <c r="CK2" s="35" t="str">
        <f>IF('QI Schulter'!K33="","",'QI Schulter'!K33)</f>
        <v/>
      </c>
      <c r="CL2" s="35" t="str">
        <f>IF('QI Schulter'!F34="","",'QI Schulter'!F34)</f>
        <v/>
      </c>
      <c r="CM2" s="35">
        <f>IF('QI Schulter'!G34="","",'QI Schulter'!G34)</f>
        <v>0</v>
      </c>
      <c r="CN2" s="40" t="str">
        <f>IF('QI Schulter'!H34="","",'QI Schulter'!H34)</f>
        <v/>
      </c>
      <c r="CO2" s="35" t="str">
        <f>IF('QI Schulter'!I34="","",'QI Schulter'!I34)</f>
        <v>Indikator unvollständig</v>
      </c>
      <c r="CP2" s="35" t="str">
        <f>IF('QI Schulter'!J34="","",'QI Schulter'!J34)</f>
        <v/>
      </c>
      <c r="CQ2" s="35" t="str">
        <f>IF('QI Schulter'!K34="","",'QI Schulter'!K34)</f>
        <v/>
      </c>
      <c r="CR2" s="35" t="str">
        <f>IF('QI Schulter'!F35="","",'QI Schulter'!F35)</f>
        <v/>
      </c>
      <c r="CS2" s="35">
        <f>IF('QI Schulter'!G35="","",'QI Schulter'!G35)</f>
        <v>0</v>
      </c>
      <c r="CT2" s="40" t="str">
        <f>IF('QI Schulter'!H35="","",'QI Schulter'!H35)</f>
        <v/>
      </c>
      <c r="CU2" s="35" t="str">
        <f>IF('QI Schulter'!I35="","",'QI Schulter'!I35)</f>
        <v>Indikator unvollständig</v>
      </c>
      <c r="CV2" s="35" t="str">
        <f>IF('QI Schulter'!J35="","",'QI Schulter'!J35)</f>
        <v/>
      </c>
      <c r="CW2" s="35" t="str">
        <f>IF('QI Schulter'!K35="","",'QI Schulter'!K35)</f>
        <v/>
      </c>
      <c r="CX2" s="35" t="str">
        <f>IF('QI Schulter'!F36="","",'QI Schulter'!F36)</f>
        <v/>
      </c>
      <c r="CY2" s="35">
        <f>IF('QI Schulter'!G36="","",'QI Schulter'!G36)</f>
        <v>0</v>
      </c>
      <c r="CZ2" s="40" t="str">
        <f>IF('QI Schulter'!H36="","",'QI Schulter'!H36)</f>
        <v/>
      </c>
      <c r="DA2" s="40" t="str">
        <f>IF('QI Schulter'!I36="","",'QI Schulter'!I36)</f>
        <v>Indikator unvollständig</v>
      </c>
      <c r="DB2" s="40" t="str">
        <f>IF('QI Schulter'!J36="","",'QI Schulter'!J36)</f>
        <v/>
      </c>
      <c r="DC2" s="40" t="str">
        <f>IF('QI Schulter'!K36="","",'QI Schulter'!K36)</f>
        <v/>
      </c>
      <c r="DD2" s="35" t="str">
        <f>IF('QI Schulter'!F37="","",'QI Schulter'!F37)</f>
        <v/>
      </c>
      <c r="DE2" s="35">
        <f>IF('QI Schulter'!G37="","",'QI Schulter'!G37)</f>
        <v>0</v>
      </c>
      <c r="DF2" s="40" t="str">
        <f>IF('QI Schulter'!H37="","",'QI Schulter'!H37)</f>
        <v/>
      </c>
      <c r="DG2" s="35" t="str">
        <f>IF('QI Schulter'!I37="","",'QI Schulter'!I37)</f>
        <v>Indikator unvollständig</v>
      </c>
      <c r="DH2" s="35" t="str">
        <f>IF('QI Schulter'!J37="","",'QI Schulter'!J37)</f>
        <v/>
      </c>
      <c r="DI2" s="35" t="str">
        <f>IF('QI Schulter'!K37="","",'QI Schulter'!K37)</f>
        <v/>
      </c>
      <c r="DJ2" s="35" t="str">
        <f>IF('QI Schulter'!F38="","",'QI Schulter'!F38)</f>
        <v/>
      </c>
      <c r="DK2" s="35">
        <f>IF('QI Schulter'!G38="","",'QI Schulter'!G38)</f>
        <v>0</v>
      </c>
      <c r="DL2" s="40" t="str">
        <f>IF('QI Schulter'!H38="","",'QI Schulter'!H38)</f>
        <v/>
      </c>
      <c r="DM2" s="35" t="str">
        <f>IF('QI Schulter'!I38="","",'QI Schulter'!I38)</f>
        <v>Indikator unvollständig</v>
      </c>
      <c r="DN2" s="35" t="str">
        <f>IF('QI Schulter'!J38="","",'QI Schulter'!J38)</f>
        <v/>
      </c>
      <c r="DO2" s="35" t="str">
        <f>IF('QI Schulter'!K38="","",'QI Schulter'!K38)</f>
        <v/>
      </c>
      <c r="DP2" s="35" t="str">
        <f>IF('QI Schulter'!F39="","",'QI Schulter'!F39)</f>
        <v/>
      </c>
      <c r="DQ2" s="35">
        <f>IF('QI Schulter'!G39="","",'QI Schulter'!G39)</f>
        <v>0</v>
      </c>
      <c r="DR2" s="40" t="str">
        <f>IF('QI Schulter'!H39="","",'QI Schulter'!H39)</f>
        <v/>
      </c>
      <c r="DS2" s="35" t="str">
        <f>IF('QI Schulter'!I39="","",'QI Schulter'!I39)</f>
        <v>Indikator unvollständig</v>
      </c>
      <c r="DT2" s="35" t="str">
        <f>IF('QI Schulter'!J39="","",'QI Schulter'!J39)</f>
        <v/>
      </c>
      <c r="DU2" s="35" t="str">
        <f>IF('QI Schulter'!K39="","",'QI Schulter'!K39)</f>
        <v/>
      </c>
      <c r="DV2" s="35" t="str">
        <f>IF('QI Schulter'!F40="","",'QI Schulter'!F40)</f>
        <v/>
      </c>
      <c r="DW2" s="35">
        <f>IF('QI Schulter'!G40="","",'QI Schulter'!G40)</f>
        <v>0</v>
      </c>
      <c r="DX2" s="40" t="str">
        <f>IF('QI Schulter'!H40="","",'QI Schulter'!H40)</f>
        <v/>
      </c>
      <c r="DY2" s="35" t="str">
        <f>IF('QI Schulter'!I40="","",'QI Schulter'!I40)</f>
        <v>Indikator unvollständig</v>
      </c>
      <c r="DZ2" s="35" t="str">
        <f>IF('QI Schulter'!J40="","",'QI Schulter'!J40)</f>
        <v/>
      </c>
      <c r="EA2" s="35" t="str">
        <f>IF('QI Schulter'!K40="","",'QI Schulter'!K40)</f>
        <v/>
      </c>
      <c r="EB2" s="35" t="str">
        <f>IF('QI Schulter'!F41="","",'QI Schulter'!F41)</f>
        <v/>
      </c>
      <c r="EC2" s="35">
        <f>IF('QI Schulter'!G41="","",'QI Schulter'!G41)</f>
        <v>0</v>
      </c>
      <c r="ED2" s="40" t="str">
        <f>IF('QI Schulter'!H41="","",'QI Schulter'!H41)</f>
        <v/>
      </c>
      <c r="EE2" s="35" t="str">
        <f>IF('QI Schulter'!I41="","",'QI Schulter'!I41)</f>
        <v>Indikator unvollständig</v>
      </c>
      <c r="EF2" s="35" t="str">
        <f>IF('QI Schulter'!J41="","",'QI Schulter'!J41)</f>
        <v/>
      </c>
      <c r="EG2" s="35" t="str">
        <f>IF('QI Schulter'!K41="","",'QI Schulter'!K41)</f>
        <v/>
      </c>
      <c r="EH2" s="35" t="str">
        <f>IF('QI Schulter'!F42="","",'QI Schulter'!F42)</f>
        <v/>
      </c>
      <c r="EI2" s="35">
        <f>IF('QI Schulter'!G42="","",'QI Schulter'!G42)</f>
        <v>0</v>
      </c>
      <c r="EJ2" s="40" t="str">
        <f>IF('QI Schulter'!H42="","",'QI Schulter'!H42)</f>
        <v/>
      </c>
      <c r="EK2" s="35" t="str">
        <f>IF('QI Schulter'!I42="","",'QI Schulter'!I42)</f>
        <v>Indikator unvollständig</v>
      </c>
      <c r="EL2" s="35" t="str">
        <f>IF('QI Schulter'!J42="","",'QI Schulter'!J42)</f>
        <v/>
      </c>
      <c r="EM2" s="35" t="str">
        <f>IF('QI Schulter'!K42="","",'QI Schulter'!K42)</f>
        <v/>
      </c>
      <c r="EN2" s="35" t="str">
        <f>IF('QI Schulter'!F43="","",'QI Schulter'!F43)</f>
        <v/>
      </c>
      <c r="EO2" s="35">
        <f>IF('QI Schulter'!G43="","",'QI Schulter'!G43)</f>
        <v>0</v>
      </c>
      <c r="EP2" s="40" t="str">
        <f>IF('QI Schulter'!H43="","",'QI Schulter'!H43)</f>
        <v/>
      </c>
      <c r="EQ2" s="35" t="str">
        <f>IF('QI Schulter'!I43="","",'QI Schulter'!I43)</f>
        <v>Indikator unvollständig</v>
      </c>
      <c r="ER2" s="35" t="str">
        <f>IF('QI Schulter'!J43="","",'QI Schulter'!J43)</f>
        <v/>
      </c>
      <c r="ES2" s="35" t="str">
        <f>IF('QI Schulter'!K43="","",'QI Schulter'!K43)</f>
        <v/>
      </c>
      <c r="ET2" s="35" t="str">
        <f>IF('QI Schulter'!F44="","",'QI Schulter'!F44)</f>
        <v/>
      </c>
      <c r="EU2" s="35">
        <f>IF('QI Schulter'!G44="","",'QI Schulter'!G44)</f>
        <v>0</v>
      </c>
      <c r="EV2" s="35" t="str">
        <f>IF('QI Schulter'!H44="","",'QI Schulter'!H44)</f>
        <v/>
      </c>
      <c r="EW2" s="35" t="str">
        <f>IF('QI Schulter'!I44="","",'QI Schulter'!I44)</f>
        <v>Indikator unvollständig</v>
      </c>
      <c r="EX2" s="35" t="str">
        <f>IF('QI Schulter'!J44="","",'QI Schulter'!J44)</f>
        <v/>
      </c>
      <c r="EY2" s="35" t="str">
        <f>IF('QI Schulter'!K44="","",'QI Schulter'!K44)</f>
        <v/>
      </c>
      <c r="EZ2" s="35" t="str">
        <f>IF('QI Schulter'!F45="","",'QI Schulter'!F45)</f>
        <v/>
      </c>
      <c r="FA2" s="35">
        <f>IF('QI Schulter'!G45="","",'QI Schulter'!G45)</f>
        <v>0</v>
      </c>
      <c r="FB2" s="40" t="str">
        <f>IF('QI Schulter'!H45="","",'QI Schulter'!H45)</f>
        <v/>
      </c>
      <c r="FC2" s="35" t="str">
        <f>IF('QI Schulter'!I45="","",'QI Schulter'!I45)</f>
        <v>Indikator unvollständig</v>
      </c>
      <c r="FD2" s="35" t="str">
        <f>IF('QI Schulter'!J45="","",'QI Schulter'!J45)</f>
        <v/>
      </c>
      <c r="FE2" s="35" t="str">
        <f>IF('QI Schulter'!K45="","",'QI Schulter'!K45)</f>
        <v/>
      </c>
      <c r="FF2" s="35" t="str">
        <f>IF('QI Schulter'!F46="","",'QI Schulter'!F46)</f>
        <v/>
      </c>
      <c r="FG2" s="35">
        <f>IF('QI Schulter'!G46="","",'QI Schulter'!G46)</f>
        <v>0</v>
      </c>
      <c r="FH2" s="40" t="str">
        <f>IF('QI Schulter'!H46="","",'QI Schulter'!H46)</f>
        <v/>
      </c>
      <c r="FI2" s="35" t="str">
        <f>IF('QI Schulter'!I46="","",'QI Schulter'!I46)</f>
        <v>Indikator unvollständig</v>
      </c>
      <c r="FJ2" s="35" t="str">
        <f>IF('QI Schulter'!J46="","",'QI Schulter'!J46)</f>
        <v/>
      </c>
      <c r="FK2" s="35" t="str">
        <f>IF('QI Schulter'!K46="","",'QI Schulter'!K46)</f>
        <v/>
      </c>
      <c r="FL2" s="35" t="str">
        <f>IF('QI Schulter'!F47="","",'QI Schulter'!F47)</f>
        <v/>
      </c>
      <c r="FM2" s="35">
        <f>IF('QI Schulter'!G47="","",'QI Schulter'!G47)</f>
        <v>0</v>
      </c>
      <c r="FN2" s="40" t="str">
        <f>IF('QI Schulter'!H47="","",'QI Schulter'!H47)</f>
        <v/>
      </c>
      <c r="FO2" s="35" t="str">
        <f>IF('QI Schulter'!I47="","",'QI Schulter'!I47)</f>
        <v>Indikator unvollständig</v>
      </c>
      <c r="FP2" s="35" t="str">
        <f>IF('QI Schulter'!J47="","",'QI Schulter'!J47)</f>
        <v/>
      </c>
      <c r="FQ2" s="35" t="str">
        <f>IF('QI Schulter'!K47="","",'QI Schulter'!K47)</f>
        <v/>
      </c>
      <c r="FR2" s="35" t="str">
        <f>IF('QI Schulter'!F48="","",'QI Schulter'!F48)</f>
        <v/>
      </c>
      <c r="FS2" s="35">
        <f>IF('QI Schulter'!G48="","",'QI Schulter'!G48)</f>
        <v>0</v>
      </c>
      <c r="FT2" s="40" t="str">
        <f>IF('QI Schulter'!H48="","",'QI Schulter'!H48)</f>
        <v/>
      </c>
      <c r="FU2" s="35" t="str">
        <f>IF('QI Schulter'!I48="","",'QI Schulter'!I48)</f>
        <v>Indikator unvollständig</v>
      </c>
      <c r="FV2" s="35" t="str">
        <f>IF('QI Schulter'!J48="","",'QI Schulter'!J48)</f>
        <v/>
      </c>
      <c r="FW2" s="35" t="str">
        <f>IF('QI Schulter'!K48="","",'QI Schulter'!K48)</f>
        <v/>
      </c>
      <c r="FX2" s="35" t="str">
        <f>IF('QI Schulter'!F49="","",'QI Schulter'!F49)</f>
        <v/>
      </c>
      <c r="FY2" s="35">
        <f>IF('QI Schulter'!G49="","",'QI Schulter'!G49)</f>
        <v>0</v>
      </c>
      <c r="FZ2" s="40" t="str">
        <f>IF('QI Schulter'!H49="","",'QI Schulter'!H49)</f>
        <v/>
      </c>
      <c r="GA2" s="35" t="str">
        <f>IF('QI Schulter'!I49="","",'QI Schulter'!I49)</f>
        <v>Indikator unvollständig</v>
      </c>
      <c r="GB2" s="35" t="str">
        <f>IF('QI Schulter'!J49="","",'QI Schulter'!J49)</f>
        <v/>
      </c>
      <c r="GC2" s="35" t="str">
        <f>IF('QI Schulter'!K49="","",'QI Schulter'!K49)</f>
        <v/>
      </c>
      <c r="GD2" s="35" t="str">
        <f>IF('QI Schulter'!F50="","",'QI Schulter'!F50)</f>
        <v/>
      </c>
      <c r="GE2" s="35">
        <f>IF('QI Schulter'!G50="","",'QI Schulter'!G50)</f>
        <v>0</v>
      </c>
      <c r="GF2" s="209" t="str">
        <f>IF('QI Schulter'!H50="","",'QI Schulter'!H50)</f>
        <v/>
      </c>
      <c r="GG2" s="35" t="str">
        <f>IF('QI Schulter'!I50="","",'QI Schulter'!I50)</f>
        <v>Indikator unvollständig</v>
      </c>
      <c r="GH2" s="35" t="str">
        <f>IF('QI Schulter'!J50="","",'QI Schulter'!J50)</f>
        <v/>
      </c>
      <c r="GI2" s="35" t="str">
        <f>IF('QI Schulter'!K50="","",'QI Schulter'!K50)</f>
        <v/>
      </c>
      <c r="GJ2" s="35" t="str">
        <f>IF('QI Schulter'!F51="","",'QI Schulter'!F51)</f>
        <v/>
      </c>
      <c r="GK2" s="35">
        <f>IF('QI Schulter'!G51="","",'QI Schulter'!G51)</f>
        <v>0</v>
      </c>
      <c r="GL2" s="35" t="str">
        <f>IF('QI Schulter'!H51="","",'QI Schulter'!H51)</f>
        <v/>
      </c>
      <c r="GM2" s="35" t="str">
        <f>IF('QI Schulter'!I51="","",'QI Schulter'!I51)</f>
        <v>Indikator unvollständig</v>
      </c>
      <c r="GN2" s="35" t="str">
        <f>IF('QI Schulter'!J51="","",'QI Schulter'!J51)</f>
        <v/>
      </c>
      <c r="GO2" s="35" t="str">
        <f>IF('QI Schulter'!K51="","",'QI Schulter'!K51)</f>
        <v/>
      </c>
      <c r="GP2" s="212" t="str">
        <f>'Vorwort &amp; Inhaltsverzeichnis'!D56</f>
        <v>N1 (220202)</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J1" sqref="J1"/>
    </sheetView>
  </sheetViews>
  <sheetFormatPr baseColWidth="10" defaultRowHeight="12" x14ac:dyDescent="0.2"/>
  <cols>
    <col min="1" max="16384" width="11.42578125" style="32"/>
  </cols>
  <sheetData>
    <row r="1" spans="1:11" s="33" customFormat="1" ht="48" x14ac:dyDescent="0.25">
      <c r="A1" s="34" t="s">
        <v>52</v>
      </c>
      <c r="B1" s="34" t="s">
        <v>41</v>
      </c>
      <c r="C1" s="34" t="s">
        <v>48</v>
      </c>
      <c r="D1" s="34" t="s">
        <v>50</v>
      </c>
      <c r="E1" s="34" t="s">
        <v>49</v>
      </c>
      <c r="F1" s="34" t="s">
        <v>60</v>
      </c>
      <c r="G1" s="34" t="s">
        <v>66</v>
      </c>
      <c r="H1" s="34" t="str">
        <f>CONCATENATE("Gesamtsumme Fallzahlen ",'Allgemeine Angaben'!I10)</f>
        <v xml:space="preserve">Gesamtsumme Fallzahlen </v>
      </c>
      <c r="I1" s="34" t="str">
        <f>CONCATENATE("OSG-TEP primär Operateur ",'Allgemeine Angaben'!I10)</f>
        <v xml:space="preserve">OSG-TEP primär Operateur </v>
      </c>
      <c r="J1" s="34" t="str">
        <f>CONCATENATE("Endoprothesenwechsel-OP ",'Allgemeine Angaben'!I10)</f>
        <v xml:space="preserve">Endoprothesenwechsel-OP </v>
      </c>
      <c r="K1" s="160"/>
    </row>
    <row r="2" spans="1:11" s="39" customFormat="1" x14ac:dyDescent="0.2">
      <c r="A2" s="38" t="str">
        <f>IF('Allgemeine Angaben'!$K$4="","",'Allgemeine Angaben'!$K$4)</f>
        <v/>
      </c>
      <c r="B2" s="38" t="str">
        <f>IF('Allgemeine Angaben'!$E$6="","",'Allgemeine Angaben'!$E$6)</f>
        <v/>
      </c>
      <c r="C2" s="38">
        <f>'Allgemeine Angaben'!M19</f>
        <v>1</v>
      </c>
      <c r="D2" s="38" t="str">
        <f>IF('Allgemeine Angaben'!E19="","",'Allgemeine Angaben'!E19)</f>
        <v/>
      </c>
      <c r="E2" s="38" t="str">
        <f>IF('Allgemeine Angaben'!G19="","",'Allgemeine Angaben'!G19)</f>
        <v/>
      </c>
      <c r="F2" s="38" t="str">
        <f>IF('Allgemeine Angaben'!H19="","",'Allgemeine Angaben'!H19)</f>
        <v/>
      </c>
      <c r="G2" s="38" t="str">
        <f>IF('Allgemeine Angaben'!J19="","",'Allgemeine Angaben'!J19)</f>
        <v/>
      </c>
      <c r="H2" s="38" t="str">
        <f>IF(Zusammenfassung!F22="","",Zusammenfassung!F22)</f>
        <v/>
      </c>
      <c r="I2" s="38" t="str">
        <f>IF(Zusammenfassung!G22="","",Zusammenfassung!G22)</f>
        <v/>
      </c>
      <c r="J2" s="38" t="str">
        <f>IF(Zusammenfassung!H22="","",Zusammenfassung!H22)</f>
        <v/>
      </c>
    </row>
    <row r="3" spans="1:11" x14ac:dyDescent="0.2">
      <c r="A3" s="38" t="str">
        <f>IF('Allgemeine Angaben'!$K$4="","",'Allgemeine Angaben'!$K$4)</f>
        <v/>
      </c>
      <c r="B3" s="38" t="str">
        <f>IF('Allgemeine Angaben'!$E$6="","",'Allgemeine Angaben'!$E$6)</f>
        <v/>
      </c>
      <c r="C3" s="38">
        <f>'Allgemeine Angaben'!M20</f>
        <v>2</v>
      </c>
      <c r="D3" s="38" t="str">
        <f>IF('Allgemeine Angaben'!E20="","",'Allgemeine Angaben'!E20)</f>
        <v/>
      </c>
      <c r="E3" s="38" t="str">
        <f>IF('Allgemeine Angaben'!G20="","",'Allgemeine Angaben'!G20)</f>
        <v/>
      </c>
      <c r="F3" s="38" t="str">
        <f>IF('Allgemeine Angaben'!H20="","",'Allgemeine Angaben'!H20)</f>
        <v/>
      </c>
      <c r="G3" s="38" t="str">
        <f>IF('Allgemeine Angaben'!J20="","",'Allgemeine Angaben'!J20)</f>
        <v/>
      </c>
      <c r="H3" s="38" t="str">
        <f>IF(Zusammenfassung!F23="","",Zusammenfassung!F23)</f>
        <v/>
      </c>
      <c r="I3" s="38" t="str">
        <f>IF(Zusammenfassung!G23="","",Zusammenfassung!G23)</f>
        <v/>
      </c>
      <c r="J3" s="38" t="str">
        <f>IF(Zusammenfassung!H23="","",Zusammenfassung!H23)</f>
        <v/>
      </c>
    </row>
    <row r="4" spans="1:11" x14ac:dyDescent="0.2">
      <c r="A4" s="38" t="str">
        <f>IF('Allgemeine Angaben'!$K$4="","",'Allgemeine Angaben'!$K$4)</f>
        <v/>
      </c>
      <c r="B4" s="38" t="str">
        <f>IF('Allgemeine Angaben'!$E$6="","",'Allgemeine Angaben'!$E$6)</f>
        <v/>
      </c>
      <c r="C4" s="38">
        <f>'Allgemeine Angaben'!M21</f>
        <v>3</v>
      </c>
      <c r="D4" s="38" t="str">
        <f>IF('Allgemeine Angaben'!E21="","",'Allgemeine Angaben'!E21)</f>
        <v/>
      </c>
      <c r="E4" s="38" t="str">
        <f>IF('Allgemeine Angaben'!G21="","",'Allgemeine Angaben'!G21)</f>
        <v/>
      </c>
      <c r="F4" s="38" t="str">
        <f>IF('Allgemeine Angaben'!H21="","",'Allgemeine Angaben'!H21)</f>
        <v/>
      </c>
      <c r="G4" s="38" t="str">
        <f>IF('Allgemeine Angaben'!J21="","",'Allgemeine Angaben'!J21)</f>
        <v/>
      </c>
      <c r="H4" s="38" t="str">
        <f>IF(Zusammenfassung!F24="","",Zusammenfassung!F24)</f>
        <v/>
      </c>
      <c r="I4" s="38" t="str">
        <f>IF(Zusammenfassung!G24="","",Zusammenfassung!G24)</f>
        <v/>
      </c>
      <c r="J4" s="38" t="str">
        <f>IF(Zusammenfassung!H24="","",Zusammenfassung!H24)</f>
        <v/>
      </c>
    </row>
    <row r="5" spans="1:11" x14ac:dyDescent="0.2">
      <c r="A5" s="38" t="str">
        <f>IF('Allgemeine Angaben'!$K$4="","",'Allgemeine Angaben'!$K$4)</f>
        <v/>
      </c>
      <c r="B5" s="38" t="str">
        <f>IF('Allgemeine Angaben'!$E$6="","",'Allgemeine Angaben'!$E$6)</f>
        <v/>
      </c>
      <c r="C5" s="38">
        <f>'Allgemeine Angaben'!M22</f>
        <v>4</v>
      </c>
      <c r="D5" s="38" t="str">
        <f>IF('Allgemeine Angaben'!E22="","",'Allgemeine Angaben'!E22)</f>
        <v/>
      </c>
      <c r="E5" s="38" t="str">
        <f>IF('Allgemeine Angaben'!G22="","",'Allgemeine Angaben'!G22)</f>
        <v/>
      </c>
      <c r="F5" s="38" t="str">
        <f>IF('Allgemeine Angaben'!H22="","",'Allgemeine Angaben'!H22)</f>
        <v/>
      </c>
      <c r="G5" s="38" t="str">
        <f>IF(Zusammenfassung!F25="","",Zusammenfassung!F25)</f>
        <v/>
      </c>
      <c r="H5" s="38" t="str">
        <f>IF(Zusammenfassung!F25="","",Zusammenfassung!F25)</f>
        <v/>
      </c>
      <c r="I5" s="38" t="str">
        <f>IF(Zusammenfassung!G25="","",Zusammenfassung!G25)</f>
        <v/>
      </c>
      <c r="J5" s="38" t="str">
        <f>IF(Zusammenfassung!H25="","",Zusammenfassung!H25)</f>
        <v/>
      </c>
    </row>
    <row r="6" spans="1:11" x14ac:dyDescent="0.2">
      <c r="A6" s="38" t="str">
        <f>IF('Allgemeine Angaben'!$K$4="","",'Allgemeine Angaben'!$K$4)</f>
        <v/>
      </c>
      <c r="B6" s="38" t="str">
        <f>IF('Allgemeine Angaben'!$E$6="","",'Allgemeine Angaben'!$E$6)</f>
        <v/>
      </c>
      <c r="C6" s="38">
        <f>'Allgemeine Angaben'!M23</f>
        <v>5</v>
      </c>
      <c r="D6" s="38" t="str">
        <f>IF('Allgemeine Angaben'!E23="","",'Allgemeine Angaben'!E23)</f>
        <v/>
      </c>
      <c r="E6" s="38" t="str">
        <f>IF('Allgemeine Angaben'!G23="","",'Allgemeine Angaben'!G23)</f>
        <v/>
      </c>
      <c r="F6" s="38" t="str">
        <f>IF('Allgemeine Angaben'!H23="","",'Allgemeine Angaben'!H23)</f>
        <v/>
      </c>
      <c r="G6" s="38" t="str">
        <f>IF('Allgemeine Angaben'!J23="","",'Allgemeine Angaben'!J23)</f>
        <v/>
      </c>
      <c r="H6" s="38" t="str">
        <f>IF(Zusammenfassung!F26="","",Zusammenfassung!F26)</f>
        <v/>
      </c>
      <c r="I6" s="38" t="str">
        <f>IF(Zusammenfassung!G26="","",Zusammenfassung!G26)</f>
        <v/>
      </c>
      <c r="J6" s="38" t="str">
        <f>IF(Zusammenfassung!H26="","",Zusammenfassung!H26)</f>
        <v/>
      </c>
    </row>
    <row r="7" spans="1:11" x14ac:dyDescent="0.2">
      <c r="A7" s="38" t="str">
        <f>IF('Allgemeine Angaben'!$K$4="","",'Allgemeine Angaben'!$K$4)</f>
        <v/>
      </c>
      <c r="B7" s="38" t="str">
        <f>IF('Allgemeine Angaben'!$E$6="","",'Allgemeine Angaben'!$E$6)</f>
        <v/>
      </c>
      <c r="C7" s="38">
        <f>'Allgemeine Angaben'!M24</f>
        <v>6</v>
      </c>
      <c r="D7" s="38" t="str">
        <f>IF('Allgemeine Angaben'!E24="","",'Allgemeine Angaben'!E24)</f>
        <v/>
      </c>
      <c r="E7" s="38" t="str">
        <f>IF('Allgemeine Angaben'!G24="","",'Allgemeine Angaben'!G24)</f>
        <v/>
      </c>
      <c r="F7" s="38" t="str">
        <f>IF('Allgemeine Angaben'!H24="","",'Allgemeine Angaben'!H24)</f>
        <v/>
      </c>
      <c r="G7" s="38" t="str">
        <f>IF('Allgemeine Angaben'!J24="","",'Allgemeine Angaben'!J24)</f>
        <v/>
      </c>
      <c r="H7" s="38" t="str">
        <f>IF(Zusammenfassung!F27="","",Zusammenfassung!F27)</f>
        <v/>
      </c>
      <c r="I7" s="38" t="str">
        <f>IF(Zusammenfassung!G27="","",Zusammenfassung!G27)</f>
        <v/>
      </c>
      <c r="J7" s="38" t="str">
        <f>IF(Zusammenfassung!H27="","",Zusammenfassung!H27)</f>
        <v/>
      </c>
    </row>
    <row r="8" spans="1:11" x14ac:dyDescent="0.2">
      <c r="A8" s="38" t="str">
        <f>IF('Allgemeine Angaben'!$K$4="","",'Allgemeine Angaben'!$K$4)</f>
        <v/>
      </c>
      <c r="B8" s="38" t="str">
        <f>IF('Allgemeine Angaben'!$E$6="","",'Allgemeine Angaben'!$E$6)</f>
        <v/>
      </c>
      <c r="C8" s="38">
        <f>'Allgemeine Angaben'!M25</f>
        <v>7</v>
      </c>
      <c r="D8" s="38" t="str">
        <f>IF('Allgemeine Angaben'!E25="","",'Allgemeine Angaben'!E25)</f>
        <v/>
      </c>
      <c r="E8" s="38" t="str">
        <f>IF('Allgemeine Angaben'!G25="","",'Allgemeine Angaben'!G25)</f>
        <v/>
      </c>
      <c r="F8" s="38" t="str">
        <f>IF('Allgemeine Angaben'!H25="","",'Allgemeine Angaben'!H25)</f>
        <v/>
      </c>
      <c r="G8" s="38" t="str">
        <f>IF('Allgemeine Angaben'!J25="","",'Allgemeine Angaben'!J25)</f>
        <v/>
      </c>
      <c r="H8" s="38" t="str">
        <f>IF(Zusammenfassung!F28="","",Zusammenfassung!F28)</f>
        <v/>
      </c>
      <c r="I8" s="38" t="str">
        <f>IF(Zusammenfassung!G28="","",Zusammenfassung!G28)</f>
        <v/>
      </c>
      <c r="J8" s="38" t="str">
        <f>IF(Zusammenfassung!H28="","",Zusammenfassung!H28)</f>
        <v/>
      </c>
    </row>
    <row r="9" spans="1:11" x14ac:dyDescent="0.2">
      <c r="A9" s="38" t="str">
        <f>IF('Allgemeine Angaben'!$K$4="","",'Allgemeine Angaben'!$K$4)</f>
        <v/>
      </c>
      <c r="B9" s="38" t="str">
        <f>IF('Allgemeine Angaben'!$E$6="","",'Allgemeine Angaben'!$E$6)</f>
        <v/>
      </c>
      <c r="C9" s="38">
        <f>'Allgemeine Angaben'!M26</f>
        <v>8</v>
      </c>
      <c r="D9" s="38" t="str">
        <f>IF('Allgemeine Angaben'!E26="","",'Allgemeine Angaben'!E26)</f>
        <v/>
      </c>
      <c r="E9" s="38" t="str">
        <f>IF('Allgemeine Angaben'!G26="","",'Allgemeine Angaben'!G26)</f>
        <v/>
      </c>
      <c r="F9" s="38" t="str">
        <f>IF('Allgemeine Angaben'!H26="","",'Allgemeine Angaben'!H26)</f>
        <v/>
      </c>
      <c r="G9" s="38" t="str">
        <f>IF('Allgemeine Angaben'!J26="","",'Allgemeine Angaben'!J26)</f>
        <v/>
      </c>
      <c r="H9" s="38" t="str">
        <f>IF(Zusammenfassung!F29="","",Zusammenfassung!F29)</f>
        <v/>
      </c>
      <c r="I9" s="38" t="str">
        <f>IF(Zusammenfassung!G29="","",Zusammenfassung!G29)</f>
        <v/>
      </c>
      <c r="J9" s="38" t="str">
        <f>IF(Zusammenfassung!H29="","",Zusammenfassung!H29)</f>
        <v/>
      </c>
    </row>
    <row r="10" spans="1:11" x14ac:dyDescent="0.2">
      <c r="A10" s="38" t="str">
        <f>IF('Allgemeine Angaben'!$K$4="","",'Allgemeine Angaben'!$K$4)</f>
        <v/>
      </c>
      <c r="B10" s="38" t="str">
        <f>IF('Allgemeine Angaben'!$E$6="","",'Allgemeine Angaben'!$E$6)</f>
        <v/>
      </c>
      <c r="C10" s="38">
        <f>'Allgemeine Angaben'!M27</f>
        <v>9</v>
      </c>
      <c r="D10" s="38" t="str">
        <f>IF('Allgemeine Angaben'!E27="","",'Allgemeine Angaben'!E27)</f>
        <v/>
      </c>
      <c r="E10" s="38" t="str">
        <f>IF('Allgemeine Angaben'!G27="","",'Allgemeine Angaben'!G27)</f>
        <v/>
      </c>
      <c r="F10" s="38" t="str">
        <f>IF('Allgemeine Angaben'!H27="","",'Allgemeine Angaben'!H27)</f>
        <v/>
      </c>
      <c r="G10" s="38" t="str">
        <f>IF('Allgemeine Angaben'!J27="","",'Allgemeine Angaben'!J27)</f>
        <v/>
      </c>
      <c r="H10" s="38" t="str">
        <f>IF(Zusammenfassung!F30="","",Zusammenfassung!F30)</f>
        <v/>
      </c>
      <c r="I10" s="38" t="str">
        <f>IF(Zusammenfassung!G30="","",Zusammenfassung!G30)</f>
        <v/>
      </c>
      <c r="J10" s="38" t="str">
        <f>IF(Zusammenfassung!H30="","",Zusammenfassung!H30)</f>
        <v/>
      </c>
    </row>
    <row r="11" spans="1:11" x14ac:dyDescent="0.2">
      <c r="A11" s="38" t="str">
        <f>IF('Allgemeine Angaben'!$K$4="","",'Allgemeine Angaben'!$K$4)</f>
        <v/>
      </c>
      <c r="B11" s="38" t="str">
        <f>IF('Allgemeine Angaben'!$E$6="","",'Allgemeine Angaben'!$E$6)</f>
        <v/>
      </c>
      <c r="C11" s="38">
        <f>'Allgemeine Angaben'!M28</f>
        <v>10</v>
      </c>
      <c r="D11" s="38" t="str">
        <f>IF('Allgemeine Angaben'!E28="","",'Allgemeine Angaben'!E28)</f>
        <v/>
      </c>
      <c r="E11" s="38" t="str">
        <f>IF('Allgemeine Angaben'!G28="","",'Allgemeine Angaben'!G28)</f>
        <v/>
      </c>
      <c r="F11" s="38" t="str">
        <f>IF('Allgemeine Angaben'!H28="","",'Allgemeine Angaben'!H28)</f>
        <v/>
      </c>
      <c r="G11" s="38" t="str">
        <f>IF('Allgemeine Angaben'!J28="","",'Allgemeine Angaben'!J28)</f>
        <v/>
      </c>
      <c r="H11" s="38" t="str">
        <f>IF(Zusammenfassung!F31="","",Zusammenfassung!F31)</f>
        <v/>
      </c>
      <c r="I11" s="38" t="str">
        <f>IF(Zusammenfassung!G31="","",Zusammenfassung!G31)</f>
        <v/>
      </c>
      <c r="J11" s="38" t="str">
        <f>IF(Zusammenfassung!H31="","",Zusammenfassung!H31)</f>
        <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Vorwort &amp; Inhaltsverzeichnis</vt:lpstr>
      <vt:lpstr>Allgemeine Angaben</vt:lpstr>
      <vt:lpstr>2.2.3 Fallzahlen</vt:lpstr>
      <vt:lpstr>Zusammenfassung</vt:lpstr>
      <vt:lpstr>QI Schulter</vt:lpstr>
      <vt:lpstr>Hilfstabelle</vt:lpstr>
      <vt:lpstr>Daten_Basis,QI</vt:lpstr>
      <vt:lpstr>Daten_HO-Fallzahlen</vt:lpstr>
      <vt:lpstr>auswahl</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Niklas Müller</cp:lastModifiedBy>
  <cp:lastPrinted>2017-09-27T09:54:09Z</cp:lastPrinted>
  <dcterms:created xsi:type="dcterms:W3CDTF">2012-07-10T14:44:48Z</dcterms:created>
  <dcterms:modified xsi:type="dcterms:W3CDTF">2025-08-04T09:14:18Z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